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\Downloads\"/>
    </mc:Choice>
  </mc:AlternateContent>
  <xr:revisionPtr revIDLastSave="0" documentId="8_{81A07739-14E6-4668-B5E0-C1EEDB6787C5}" xr6:coauthVersionLast="46" xr6:coauthVersionMax="46" xr10:uidLastSave="{00000000-0000-0000-0000-000000000000}"/>
  <bookViews>
    <workbookView xWindow="-98" yWindow="-98" windowWidth="24196" windowHeight="13096" xr2:uid="{6358B03A-5DAF-4D52-808E-3F052C5784A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G25" i="1"/>
  <c r="F25" i="1"/>
  <c r="L7" i="1"/>
  <c r="L6" i="1"/>
  <c r="G6" i="1"/>
  <c r="F6" i="1"/>
  <c r="K3" i="1"/>
  <c r="L3" i="1" s="1"/>
  <c r="M3" i="1" s="1"/>
  <c r="F3" i="1"/>
  <c r="F4" i="1" s="1"/>
  <c r="D3" i="1"/>
  <c r="L2" i="1"/>
  <c r="M2" i="1" s="1"/>
  <c r="K2" i="1"/>
  <c r="D2" i="1"/>
  <c r="D28" i="1" s="1"/>
  <c r="L1" i="1"/>
  <c r="F5" i="1" l="1"/>
  <c r="K5" i="1" s="1"/>
  <c r="L5" i="1" s="1"/>
  <c r="M5" i="1" s="1"/>
  <c r="K4" i="1"/>
  <c r="L4" i="1" s="1"/>
  <c r="M4" i="1" s="1"/>
  <c r="D29" i="1"/>
</calcChain>
</file>

<file path=xl/sharedStrings.xml><?xml version="1.0" encoding="utf-8"?>
<sst xmlns="http://schemas.openxmlformats.org/spreadsheetml/2006/main" count="26" uniqueCount="26">
  <si>
    <t>BUDGET 2021</t>
  </si>
  <si>
    <t>Kontingent eksl. Havedag</t>
  </si>
  <si>
    <t xml:space="preserve">uden snerydning/saltning </t>
  </si>
  <si>
    <t>Havedags del</t>
  </si>
  <si>
    <t>med snerydning/saltning</t>
  </si>
  <si>
    <t>Renteudgifter</t>
  </si>
  <si>
    <t>med professionel hjælp til havedag oveni</t>
  </si>
  <si>
    <t>Med skraldestativer første år</t>
  </si>
  <si>
    <t>Driftomkostninger</t>
  </si>
  <si>
    <t>Græsslåning</t>
  </si>
  <si>
    <t>Snerydning/Saltning</t>
  </si>
  <si>
    <t>Tryg</t>
  </si>
  <si>
    <t>Administrationsomkostninger</t>
  </si>
  <si>
    <t>WEB og Hosting</t>
  </si>
  <si>
    <t>Bankgebyrer</t>
  </si>
  <si>
    <t>Generalforsamling</t>
  </si>
  <si>
    <t>Blækpatroner</t>
  </si>
  <si>
    <t>Andre omkostninger</t>
  </si>
  <si>
    <t>Træer og buske</t>
  </si>
  <si>
    <t>Materialer til arbejdsdage</t>
  </si>
  <si>
    <t>Mad og drikke til arbejdsdage</t>
  </si>
  <si>
    <t>Andet</t>
  </si>
  <si>
    <t>Årlig sommer/vejfest</t>
  </si>
  <si>
    <t>Udgifter i alt</t>
  </si>
  <si>
    <t>Indtægter i alt</t>
  </si>
  <si>
    <t>Resultat efter afstemning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</si>
</sst>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A158-03FD-4FFD-8B49-6CA9E31557A8}">
  <dimension ref="A1:M30"/>
  <sheetViews>
    <sheetView tabSelected="1" workbookViewId="0">
      <selection activeCell="F6" sqref="F6"/>
    </sheetView>
  </sheetViews>
  <sheetFormatPr defaultRowHeight="14.25" x14ac:dyDescent="0.45"/>
  <cols>
    <col min="1" max="1" width="25.33203125" bestFit="1" customWidth="1"/>
    <col min="2" max="2" width="24.265625" bestFit="1" customWidth="1"/>
  </cols>
  <sheetData>
    <row r="1" spans="1:13" x14ac:dyDescent="0.45">
      <c r="A1" s="1" t="s">
        <v>0</v>
      </c>
      <c r="B1" s="2"/>
      <c r="C1" s="2">
        <v>1700</v>
      </c>
      <c r="D1" s="2"/>
      <c r="K1">
        <v>1700</v>
      </c>
      <c r="L1">
        <f>K1/12</f>
        <v>141.66666666666666</v>
      </c>
    </row>
    <row r="2" spans="1:13" x14ac:dyDescent="0.45">
      <c r="A2" s="2"/>
      <c r="B2" s="2" t="s">
        <v>1</v>
      </c>
      <c r="C2" s="2">
        <v>2000</v>
      </c>
      <c r="D2" s="2">
        <f>44.5*C2</f>
        <v>89000</v>
      </c>
      <c r="F2">
        <v>93245</v>
      </c>
      <c r="G2" t="s">
        <v>2</v>
      </c>
      <c r="K2">
        <f>F2/44</f>
        <v>2119.2045454545455</v>
      </c>
      <c r="L2">
        <f>K2/12</f>
        <v>176.60037878787878</v>
      </c>
      <c r="M2">
        <f>L2-L1</f>
        <v>34.933712121212125</v>
      </c>
    </row>
    <row r="3" spans="1:13" x14ac:dyDescent="0.45">
      <c r="A3" s="2"/>
      <c r="B3" s="2" t="s">
        <v>3</v>
      </c>
      <c r="C3" s="2">
        <v>500</v>
      </c>
      <c r="D3" s="2">
        <f>44.5*C3</f>
        <v>22250</v>
      </c>
      <c r="F3">
        <f>F2+20000</f>
        <v>113245</v>
      </c>
      <c r="G3" t="s">
        <v>4</v>
      </c>
      <c r="K3">
        <f>F3/44</f>
        <v>2573.75</v>
      </c>
      <c r="L3">
        <f t="shared" ref="L3:L4" si="0">K3/12</f>
        <v>214.47916666666666</v>
      </c>
      <c r="M3">
        <f>L3-L1</f>
        <v>72.8125</v>
      </c>
    </row>
    <row r="4" spans="1:13" x14ac:dyDescent="0.45">
      <c r="A4" s="2"/>
      <c r="B4" s="2" t="s">
        <v>5</v>
      </c>
      <c r="C4" s="2"/>
      <c r="D4" s="2">
        <v>-1300</v>
      </c>
      <c r="F4">
        <f>F3+15000</f>
        <v>128245</v>
      </c>
      <c r="G4" t="s">
        <v>6</v>
      </c>
      <c r="K4">
        <f>F4/44</f>
        <v>2914.659090909091</v>
      </c>
      <c r="L4">
        <f t="shared" si="0"/>
        <v>242.88825757575759</v>
      </c>
      <c r="M4">
        <f>L4-L1</f>
        <v>101.22159090909093</v>
      </c>
    </row>
    <row r="5" spans="1:13" x14ac:dyDescent="0.45">
      <c r="A5" s="2"/>
      <c r="B5" s="2"/>
      <c r="C5" s="2"/>
      <c r="D5" s="2"/>
      <c r="F5">
        <f>F4+40000</f>
        <v>168245</v>
      </c>
      <c r="G5" t="s">
        <v>7</v>
      </c>
      <c r="K5">
        <f>F5/44</f>
        <v>3823.75</v>
      </c>
      <c r="L5">
        <f>K5/12</f>
        <v>318.64583333333331</v>
      </c>
      <c r="M5">
        <f>L5-L2</f>
        <v>142.04545454545453</v>
      </c>
    </row>
    <row r="6" spans="1:13" x14ac:dyDescent="0.45">
      <c r="A6" s="1" t="s">
        <v>8</v>
      </c>
      <c r="B6" s="2"/>
      <c r="C6" s="2"/>
      <c r="D6" s="2"/>
      <c r="F6">
        <f>(500*12)+1700</f>
        <v>7700</v>
      </c>
      <c r="G6">
        <f>44*F6</f>
        <v>338800</v>
      </c>
      <c r="L6">
        <f>8000/44</f>
        <v>181.81818181818181</v>
      </c>
    </row>
    <row r="7" spans="1:13" x14ac:dyDescent="0.45">
      <c r="A7" s="2"/>
      <c r="B7" s="2" t="s">
        <v>9</v>
      </c>
      <c r="C7" s="2"/>
      <c r="D7" s="3">
        <v>-35000</v>
      </c>
      <c r="L7">
        <f>35000/44</f>
        <v>795.4545454545455</v>
      </c>
    </row>
    <row r="8" spans="1:13" x14ac:dyDescent="0.45">
      <c r="A8" s="2"/>
      <c r="B8" s="2" t="s">
        <v>10</v>
      </c>
      <c r="C8" s="2"/>
      <c r="D8" s="3">
        <v>-10000</v>
      </c>
    </row>
    <row r="9" spans="1:13" x14ac:dyDescent="0.45">
      <c r="A9" s="2"/>
      <c r="B9" s="2" t="s">
        <v>11</v>
      </c>
      <c r="C9" s="2"/>
      <c r="D9" s="3">
        <v>-1645</v>
      </c>
    </row>
    <row r="10" spans="1:13" x14ac:dyDescent="0.45">
      <c r="A10" s="2"/>
      <c r="B10" s="2"/>
      <c r="C10" s="2"/>
      <c r="D10" s="2"/>
    </row>
    <row r="11" spans="1:13" x14ac:dyDescent="0.45">
      <c r="A11" s="1" t="s">
        <v>12</v>
      </c>
      <c r="B11" s="2"/>
      <c r="C11" s="2"/>
      <c r="D11" s="2"/>
    </row>
    <row r="12" spans="1:13" x14ac:dyDescent="0.45">
      <c r="A12" s="2"/>
      <c r="B12" s="2" t="s">
        <v>13</v>
      </c>
      <c r="C12" s="2"/>
      <c r="D12" s="3">
        <v>-1800</v>
      </c>
    </row>
    <row r="13" spans="1:13" x14ac:dyDescent="0.45">
      <c r="A13" s="2"/>
      <c r="B13" s="2" t="s">
        <v>14</v>
      </c>
      <c r="C13" s="2"/>
      <c r="D13" s="3">
        <v>-3000</v>
      </c>
    </row>
    <row r="14" spans="1:13" x14ac:dyDescent="0.45">
      <c r="A14" s="2"/>
      <c r="B14" s="2" t="s">
        <v>15</v>
      </c>
      <c r="C14" s="2"/>
      <c r="D14" s="3">
        <v>-500</v>
      </c>
    </row>
    <row r="15" spans="1:13" x14ac:dyDescent="0.45">
      <c r="A15" s="2"/>
      <c r="B15" s="2" t="s">
        <v>16</v>
      </c>
      <c r="C15" s="2"/>
      <c r="D15" s="2">
        <v>-1000</v>
      </c>
    </row>
    <row r="16" spans="1:13" x14ac:dyDescent="0.45">
      <c r="A16" s="1" t="s">
        <v>17</v>
      </c>
      <c r="B16" s="2"/>
      <c r="C16" s="2"/>
      <c r="D16" s="2"/>
    </row>
    <row r="17" spans="1:7" x14ac:dyDescent="0.45">
      <c r="A17" s="2"/>
      <c r="B17" s="2" t="s">
        <v>18</v>
      </c>
      <c r="C17" s="2"/>
      <c r="D17" s="3">
        <v>-18500</v>
      </c>
    </row>
    <row r="18" spans="1:7" x14ac:dyDescent="0.45">
      <c r="A18" s="2"/>
      <c r="B18" s="2" t="s">
        <v>19</v>
      </c>
      <c r="C18" s="2"/>
      <c r="D18" s="3">
        <v>-3500</v>
      </c>
    </row>
    <row r="19" spans="1:7" x14ac:dyDescent="0.45">
      <c r="A19" s="2"/>
      <c r="B19" s="2" t="s">
        <v>20</v>
      </c>
      <c r="C19" s="2"/>
      <c r="D19" s="3">
        <v>-2000</v>
      </c>
    </row>
    <row r="20" spans="1:7" x14ac:dyDescent="0.45">
      <c r="A20" s="2"/>
      <c r="B20" s="2"/>
      <c r="C20" s="2"/>
      <c r="D20" s="2"/>
    </row>
    <row r="21" spans="1:7" x14ac:dyDescent="0.45">
      <c r="A21" s="2"/>
      <c r="B21" s="2" t="s">
        <v>21</v>
      </c>
      <c r="C21" s="2"/>
      <c r="D21" s="3">
        <v>-5000</v>
      </c>
    </row>
    <row r="22" spans="1:7" x14ac:dyDescent="0.45">
      <c r="A22" s="2"/>
      <c r="B22" s="2"/>
      <c r="C22" s="2"/>
      <c r="D22" s="2"/>
    </row>
    <row r="23" spans="1:7" x14ac:dyDescent="0.45">
      <c r="A23" s="2"/>
      <c r="B23" s="2" t="s">
        <v>22</v>
      </c>
      <c r="C23" s="2"/>
      <c r="D23" s="3">
        <v>-10000</v>
      </c>
    </row>
    <row r="24" spans="1:7" x14ac:dyDescent="0.45">
      <c r="A24" s="2"/>
      <c r="B24" s="2"/>
      <c r="C24" s="2"/>
      <c r="D24" s="2"/>
    </row>
    <row r="25" spans="1:7" x14ac:dyDescent="0.45">
      <c r="A25" s="2"/>
      <c r="B25" s="2"/>
      <c r="C25" s="2"/>
      <c r="D25" s="3"/>
      <c r="F25">
        <f>C1*44</f>
        <v>74800</v>
      </c>
      <c r="G25" s="4">
        <f>D27+F25</f>
        <v>-18445</v>
      </c>
    </row>
    <row r="26" spans="1:7" x14ac:dyDescent="0.45">
      <c r="A26" s="2"/>
      <c r="B26" s="2"/>
      <c r="C26" s="2"/>
      <c r="D26" s="3"/>
    </row>
    <row r="27" spans="1:7" x14ac:dyDescent="0.45">
      <c r="A27" s="1" t="s">
        <v>23</v>
      </c>
      <c r="B27" s="2"/>
      <c r="C27" s="2"/>
      <c r="D27" s="3">
        <f>SUM(D4:D24)</f>
        <v>-93245</v>
      </c>
    </row>
    <row r="28" spans="1:7" x14ac:dyDescent="0.45">
      <c r="A28" s="2" t="s">
        <v>24</v>
      </c>
      <c r="B28" s="2"/>
      <c r="C28" s="2"/>
      <c r="D28" s="2">
        <f>D2+D3</f>
        <v>111250</v>
      </c>
    </row>
    <row r="29" spans="1:7" ht="14.65" thickBot="1" x14ac:dyDescent="0.5">
      <c r="A29" s="1" t="s">
        <v>25</v>
      </c>
      <c r="B29" s="2"/>
      <c r="C29" s="2"/>
      <c r="D29" s="5">
        <f>D27+D28</f>
        <v>18005</v>
      </c>
    </row>
    <row r="30" spans="1:7" ht="14.65" thickTop="1" x14ac:dyDescent="0.4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Clauson-kaas</dc:creator>
  <cp:lastModifiedBy>Oliver Clauson-kaas</cp:lastModifiedBy>
  <dcterms:created xsi:type="dcterms:W3CDTF">2021-05-02T18:00:02Z</dcterms:created>
  <dcterms:modified xsi:type="dcterms:W3CDTF">2021-05-02T18:00:33Z</dcterms:modified>
</cp:coreProperties>
</file>