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lauson-Kaas\Documents\Jens\privat\Møllehaven\"/>
    </mc:Choice>
  </mc:AlternateContent>
  <xr:revisionPtr revIDLastSave="0" documentId="8_{941F7609-A525-4BE7-9043-FE0F96FE45D2}" xr6:coauthVersionLast="46" xr6:coauthVersionMax="46" xr10:uidLastSave="{00000000-0000-0000-0000-000000000000}"/>
  <bookViews>
    <workbookView xWindow="19090" yWindow="-110" windowWidth="25820" windowHeight="14020" firstSheet="1" activeTab="2" xr2:uid="{C5221790-8CA7-459E-9AB7-7F133B4AA15E}"/>
  </bookViews>
  <sheets>
    <sheet name="Eksporter_posteringer_til_CSV-2" sheetId="8" r:id="rId1"/>
    <sheet name="Budgetoplæg 2021" sheetId="4" r:id="rId2"/>
    <sheet name="Årsregnskab 2020" sheetId="3" r:id="rId3"/>
    <sheet name="kontingenter 2020" sheetId="7" r:id="rId4"/>
    <sheet name="udtog 31-12-2019 til 01-01-2021" sheetId="6" r:id="rId5"/>
    <sheet name="udtog 01-01-2020 til 31-12-2020" sheetId="5" r:id="rId6"/>
  </sheets>
  <definedNames>
    <definedName name="_xlnm._FilterDatabase" localSheetId="0" hidden="1">'Eksporter_posteringer_til_CSV-2'!$A$1:$F$85</definedName>
    <definedName name="_xlnm._FilterDatabase" localSheetId="5" hidden="1">'udtog 01-01-2020 til 31-12-2020'!$A$1:$E$85</definedName>
    <definedName name="_xlnm._FilterDatabase" localSheetId="4" hidden="1">'udtog 31-12-2019 til 01-01-2021'!$A$1:$H$85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3" l="1"/>
  <c r="D27" i="3"/>
  <c r="G12" i="5"/>
  <c r="B39" i="3"/>
  <c r="E29" i="3" l="1"/>
  <c r="F25" i="4"/>
  <c r="G25" i="4" s="1"/>
  <c r="L7" i="4"/>
  <c r="L6" i="4"/>
  <c r="G6" i="4"/>
  <c r="F6" i="4"/>
  <c r="L1" i="4"/>
  <c r="K2" i="4"/>
  <c r="L2" i="4" s="1"/>
  <c r="M2" i="4" s="1"/>
  <c r="F3" i="4"/>
  <c r="K3" i="4" s="1"/>
  <c r="L3" i="4" s="1"/>
  <c r="M3" i="4" s="1"/>
  <c r="D29" i="4"/>
  <c r="D27" i="4"/>
  <c r="D28" i="4"/>
  <c r="D3" i="4"/>
  <c r="D2" i="4"/>
  <c r="F4" i="4" l="1"/>
  <c r="F5" i="4" l="1"/>
  <c r="K5" i="4" s="1"/>
  <c r="L5" i="4" s="1"/>
  <c r="M5" i="4" s="1"/>
  <c r="K4" i="4"/>
  <c r="L4" i="4" s="1"/>
  <c r="M4" i="4" s="1"/>
  <c r="B40" i="3" l="1"/>
  <c r="B4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Møllehaven 3</author>
  </authors>
  <commentList>
    <comment ref="A5" authorId="0" shapeId="0" xr:uid="{C3DE89A5-205E-4087-AB31-C63AFE2BEE35}">
      <text>
        <r>
          <rPr>
            <b/>
            <sz val="9"/>
            <color indexed="81"/>
            <rFont val="Tahoma"/>
            <family val="2"/>
          </rPr>
          <t>Rente udgifter trækkes indenfor bogføringsdatoen/rente datoen og IKKE betalings datoen</t>
        </r>
      </text>
    </comment>
  </commentList>
</comments>
</file>

<file path=xl/sharedStrings.xml><?xml version="1.0" encoding="utf-8"?>
<sst xmlns="http://schemas.openxmlformats.org/spreadsheetml/2006/main" count="947" uniqueCount="173">
  <si>
    <t>Indtægter</t>
  </si>
  <si>
    <t>Administrationsomkostninger</t>
  </si>
  <si>
    <t>Græsslåning</t>
  </si>
  <si>
    <t>Bankgebyrer</t>
  </si>
  <si>
    <t>Generalforsamling</t>
  </si>
  <si>
    <t>Andre omkostninger</t>
  </si>
  <si>
    <t>Aktiver</t>
  </si>
  <si>
    <t>Passiver</t>
  </si>
  <si>
    <t>Renteudgifter</t>
  </si>
  <si>
    <t>Tryg</t>
  </si>
  <si>
    <t>Materialer til arbejdsdage</t>
  </si>
  <si>
    <t>Resultat</t>
  </si>
  <si>
    <t>Udgifter</t>
  </si>
  <si>
    <t>Driftomkostninger</t>
  </si>
  <si>
    <t>Materialer til arbejdsdag</t>
  </si>
  <si>
    <t>Hækklipning mv</t>
  </si>
  <si>
    <t>Bank indestående</t>
  </si>
  <si>
    <t xml:space="preserve">I alt </t>
  </si>
  <si>
    <t>Åretsresultat</t>
  </si>
  <si>
    <t>BUDGET 2020</t>
  </si>
  <si>
    <t>Træer og buske</t>
  </si>
  <si>
    <t>Mad og drikke til arbejdsdage</t>
  </si>
  <si>
    <t>Andet</t>
  </si>
  <si>
    <t>Årlig sommer/vejfest</t>
  </si>
  <si>
    <t>Egenkapital Primo</t>
  </si>
  <si>
    <t>Egenkapital Ultimo</t>
  </si>
  <si>
    <t>Bonustryghedsgruppen</t>
  </si>
  <si>
    <t>Snerydning/Saltning</t>
  </si>
  <si>
    <t>Saltning dec. 19+Jan/feb. 2020</t>
  </si>
  <si>
    <t>One.com</t>
  </si>
  <si>
    <t>Bestyrelsesmøde</t>
  </si>
  <si>
    <t>Blækpatroner</t>
  </si>
  <si>
    <t>Afgravning samt såning af græs ved p-plads</t>
  </si>
  <si>
    <t>Udgifter i alt</t>
  </si>
  <si>
    <t>WEB og Hosting</t>
  </si>
  <si>
    <t>Havedags del</t>
  </si>
  <si>
    <t>Kontingent eksl. Havedag</t>
  </si>
  <si>
    <t>Indtægter i alt</t>
  </si>
  <si>
    <t>Resultat efter afstemning</t>
  </si>
  <si>
    <t xml:space="preserve">uden snerydning/saltning </t>
  </si>
  <si>
    <t>med snerydning/saltning</t>
  </si>
  <si>
    <t>med professionel hjælp til havedag oveni</t>
  </si>
  <si>
    <t>Med skraldestativer første år</t>
  </si>
  <si>
    <t>Juletræ</t>
  </si>
  <si>
    <t>Spande til grus</t>
  </si>
  <si>
    <t>02.01.2020</t>
  </si>
  <si>
    <t>MØLLEHAVEN 51</t>
  </si>
  <si>
    <t>BS TRYG</t>
  </si>
  <si>
    <t>08.01.2020</t>
  </si>
  <si>
    <t>Saltning december 19</t>
  </si>
  <si>
    <t>09.01.2020</t>
  </si>
  <si>
    <t>WEB one.com</t>
  </si>
  <si>
    <t>31.01.2020</t>
  </si>
  <si>
    <t>Opsamlet gebyr</t>
  </si>
  <si>
    <t>03.02.2020</t>
  </si>
  <si>
    <t>JESPER HOLM PEDERSEN</t>
  </si>
  <si>
    <t>MØLLEHAVEN 49</t>
  </si>
  <si>
    <t>HUS NR 49</t>
  </si>
  <si>
    <t>28.02.2020</t>
  </si>
  <si>
    <t>11.03.2020</t>
  </si>
  <si>
    <t>Græsrødder Januar sa</t>
  </si>
  <si>
    <t>De Grønne Smølfer</t>
  </si>
  <si>
    <t>Saltning februar</t>
  </si>
  <si>
    <t>16.03.2020</t>
  </si>
  <si>
    <t>OVERFØRSEL</t>
  </si>
  <si>
    <t>18.03.2020</t>
  </si>
  <si>
    <t>MØLLEHAVEN 89</t>
  </si>
  <si>
    <t>NR. 77.</t>
  </si>
  <si>
    <t>19.03.2020</t>
  </si>
  <si>
    <t>nr 39</t>
  </si>
  <si>
    <t>23.03.2020</t>
  </si>
  <si>
    <t>RASMUS FRAUSIG NR 57</t>
  </si>
  <si>
    <t>HUS 87</t>
  </si>
  <si>
    <t>MØLLEHAVEN 23</t>
  </si>
  <si>
    <t>24.03.2020</t>
  </si>
  <si>
    <t>MØLLEHAVEN 75</t>
  </si>
  <si>
    <t>25.03.2020</t>
  </si>
  <si>
    <t>MØLLEHAVEN NR. 79</t>
  </si>
  <si>
    <t>27.03.2020</t>
  </si>
  <si>
    <t>Kontingent retur 65</t>
  </si>
  <si>
    <t>Kontingent retur 31</t>
  </si>
  <si>
    <t>Udlæg generalforsaml</t>
  </si>
  <si>
    <t>MØLLEHAVEN 19</t>
  </si>
  <si>
    <t>30.03.2020</t>
  </si>
  <si>
    <t>MØLLEHAVEN 67, ANNEL</t>
  </si>
  <si>
    <t>MØLLEHAVEN 95</t>
  </si>
  <si>
    <t>31.03.2020</t>
  </si>
  <si>
    <t>01.04.2020</t>
  </si>
  <si>
    <t>Rente</t>
  </si>
  <si>
    <t>08.04.2020</t>
  </si>
  <si>
    <t>MØLLEHAVEN NR 9</t>
  </si>
  <si>
    <t>21.04.2020</t>
  </si>
  <si>
    <t>BODILL MAUVANNE ...</t>
  </si>
  <si>
    <t>27.04.2020</t>
  </si>
  <si>
    <t>HUSNUMMER 33 JETTE M</t>
  </si>
  <si>
    <t>MØLLEHAVEN 101</t>
  </si>
  <si>
    <t>28.04.2020</t>
  </si>
  <si>
    <t>KONTINGENT 2020 MØLL</t>
  </si>
  <si>
    <t>30.04.2020</t>
  </si>
  <si>
    <t>MØLLEHAVEN 43</t>
  </si>
  <si>
    <t>MØLLEHAVEN 99</t>
  </si>
  <si>
    <t>MØLLEHAVEN 25</t>
  </si>
  <si>
    <t>NR 21 - JENS E SCHRØ</t>
  </si>
  <si>
    <t>MØLLEHAVEN 17</t>
  </si>
  <si>
    <t>01.05.2020</t>
  </si>
  <si>
    <t>Møllehaven 81</t>
  </si>
  <si>
    <t>Møllehaven 27</t>
  </si>
  <si>
    <t>nr. 37, corradi</t>
  </si>
  <si>
    <t>MØLLEHAVEN 61</t>
  </si>
  <si>
    <t>MØLLEHAVEN 97</t>
  </si>
  <si>
    <t>FRA NR. 13 VH BRITTA</t>
  </si>
  <si>
    <t>MØLLEHAVEN 35</t>
  </si>
  <si>
    <t>NR 93, MERETE YDE</t>
  </si>
  <si>
    <t>MØLLEHAVEN 103 - GIT</t>
  </si>
  <si>
    <t>04.05.2020</t>
  </si>
  <si>
    <t>MØLLEHAVEN 91</t>
  </si>
  <si>
    <t>12.05.2020</t>
  </si>
  <si>
    <t>MØLLEHAVEN 71</t>
  </si>
  <si>
    <t>13.05.2020</t>
  </si>
  <si>
    <t>FREDERIKSSUND KOMMUN</t>
  </si>
  <si>
    <t>18.05.2020</t>
  </si>
  <si>
    <t>ERIK HOSSY-MØLLEHAVE</t>
  </si>
  <si>
    <t>19.05.2020</t>
  </si>
  <si>
    <t>FRA PERNILLE NR 73</t>
  </si>
  <si>
    <t>29.05.2020</t>
  </si>
  <si>
    <t>30.06.2020</t>
  </si>
  <si>
    <t>01.07.2020</t>
  </si>
  <si>
    <t>31.07.2020</t>
  </si>
  <si>
    <t>18.08.2020</t>
  </si>
  <si>
    <t>MØLLEHAVEN 41</t>
  </si>
  <si>
    <t>20.08.2020</t>
  </si>
  <si>
    <t>KONTIGENT NR.45 PWH</t>
  </si>
  <si>
    <t>One.com 2020</t>
  </si>
  <si>
    <t>31.08.2020</t>
  </si>
  <si>
    <t>29.09.2020</t>
  </si>
  <si>
    <t>BONUSTRYGHEDSGRUPPEN</t>
  </si>
  <si>
    <t>30.09.2020</t>
  </si>
  <si>
    <t>01.10.2020</t>
  </si>
  <si>
    <t>Møllehaven 3 Græs</t>
  </si>
  <si>
    <t>Materialer Arb. dag</t>
  </si>
  <si>
    <t>30.10.2020</t>
  </si>
  <si>
    <t>03.11.2020</t>
  </si>
  <si>
    <t>Græs, hække mv.</t>
  </si>
  <si>
    <t>P-Streger 4 ds</t>
  </si>
  <si>
    <t>P-Streger 3 ds</t>
  </si>
  <si>
    <t>Blækpatroner efterår</t>
  </si>
  <si>
    <t>19.11.2020</t>
  </si>
  <si>
    <t>Blækpatroner forår</t>
  </si>
  <si>
    <t>Bestyrelsesmiddag</t>
  </si>
  <si>
    <t>30.11.2020</t>
  </si>
  <si>
    <t>21.12.2020</t>
  </si>
  <si>
    <t>Spande til Grus</t>
  </si>
  <si>
    <t>Juletræ 2020</t>
  </si>
  <si>
    <t>29.12.2020</t>
  </si>
  <si>
    <t>FRAUSIG NR. 57</t>
  </si>
  <si>
    <t>30.12.2020</t>
  </si>
  <si>
    <t>01.01.2021</t>
  </si>
  <si>
    <t>Saldo</t>
  </si>
  <si>
    <t>Beløb</t>
  </si>
  <si>
    <t>Rente fra</t>
  </si>
  <si>
    <t>Tekst</t>
  </si>
  <si>
    <t>Dato</t>
  </si>
  <si>
    <t>Kontingent 2018 retur nr. 31 &amp; nr. 65</t>
  </si>
  <si>
    <t>Kontingenter</t>
  </si>
  <si>
    <t>4+D22+D23+D28+D31+D32+D29+D30+D33+D34+D35+D36+D37+D38+D39+D40+D41+D42+D43+D45+D46+D47+D48+D49+D50+D51+D52+D53+D54+D58+D59+D60+D64+D65+D66+D67+D68+D69+D70+D71+D72+D78+D77+D79+D83+D85</t>
  </si>
  <si>
    <t>x</t>
  </si>
  <si>
    <t>.-</t>
  </si>
  <si>
    <t>.</t>
  </si>
  <si>
    <t>30.12.2019</t>
  </si>
  <si>
    <t>01.01.2020</t>
  </si>
  <si>
    <t>Årsregnskab 2020</t>
  </si>
  <si>
    <t>Kontingent 2020</t>
  </si>
  <si>
    <t>Balance pr.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</si>
</sst>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3" fontId="0" fillId="0" borderId="0" xfId="0" applyNumberFormat="1"/>
    <xf numFmtId="4" fontId="0" fillId="0" borderId="0" xfId="0" applyNumberFormat="1"/>
    <xf numFmtId="2" fontId="0" fillId="0" borderId="0" xfId="0" applyNumberFormat="1"/>
    <xf numFmtId="4" fontId="2" fillId="0" borderId="0" xfId="0" applyNumberFormat="1" applyFont="1"/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0" fillId="0" borderId="2" xfId="0" applyNumberFormat="1" applyBorder="1"/>
    <xf numFmtId="0" fontId="0" fillId="2" borderId="0" xfId="0" applyFill="1"/>
    <xf numFmtId="4" fontId="0" fillId="2" borderId="0" xfId="0" applyNumberFormat="1" applyFill="1"/>
    <xf numFmtId="0" fontId="1" fillId="0" borderId="0" xfId="0" applyFont="1" applyFill="1"/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3" fillId="0" borderId="0" xfId="0" applyFont="1" applyFill="1"/>
    <xf numFmtId="4" fontId="3" fillId="0" borderId="0" xfId="0" applyNumberFormat="1" applyFont="1" applyFill="1"/>
    <xf numFmtId="0" fontId="0" fillId="0" borderId="0" xfId="0" applyFont="1" applyFill="1"/>
    <xf numFmtId="4" fontId="2" fillId="0" borderId="0" xfId="0" applyNumberFormat="1" applyFont="1" applyFill="1"/>
    <xf numFmtId="2" fontId="0" fillId="0" borderId="0" xfId="0" applyNumberFormat="1" applyFill="1"/>
    <xf numFmtId="3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8DF93-ACFE-45AA-84D6-748F83118DF1}">
  <sheetPr filterMode="1"/>
  <dimension ref="A1:F90"/>
  <sheetViews>
    <sheetView workbookViewId="0">
      <selection activeCell="F7" sqref="F7"/>
    </sheetView>
  </sheetViews>
  <sheetFormatPr defaultColWidth="9.109375" defaultRowHeight="14.4" x14ac:dyDescent="0.3"/>
  <cols>
    <col min="1" max="1" width="10.109375" style="5" bestFit="1" customWidth="1"/>
    <col min="2" max="2" width="25.109375" style="5" bestFit="1" customWidth="1"/>
    <col min="3" max="3" width="10.109375" style="5" bestFit="1" customWidth="1"/>
    <col min="4" max="4" width="9.88671875" style="5" bestFit="1" customWidth="1"/>
    <col min="5" max="5" width="10.109375" style="5" bestFit="1" customWidth="1"/>
    <col min="6" max="16384" width="9.109375" style="5"/>
  </cols>
  <sheetData>
    <row r="1" spans="1:6" x14ac:dyDescent="0.3">
      <c r="A1" s="5" t="s">
        <v>161</v>
      </c>
      <c r="B1" s="5" t="s">
        <v>160</v>
      </c>
      <c r="C1" s="5" t="s">
        <v>159</v>
      </c>
      <c r="D1" s="5" t="s">
        <v>158</v>
      </c>
      <c r="E1" s="5" t="s">
        <v>157</v>
      </c>
      <c r="F1" s="5" t="s">
        <v>167</v>
      </c>
    </row>
    <row r="2" spans="1:6" hidden="1" x14ac:dyDescent="0.3">
      <c r="A2" s="5" t="s">
        <v>155</v>
      </c>
      <c r="B2" s="5" t="s">
        <v>53</v>
      </c>
      <c r="C2" s="5" t="s">
        <v>155</v>
      </c>
      <c r="D2" s="5">
        <v>-787</v>
      </c>
      <c r="E2" s="2">
        <v>115681.11</v>
      </c>
      <c r="F2" s="5" t="s">
        <v>165</v>
      </c>
    </row>
    <row r="3" spans="1:6" hidden="1" x14ac:dyDescent="0.3">
      <c r="A3" s="5" t="s">
        <v>153</v>
      </c>
      <c r="B3" s="5" t="s">
        <v>154</v>
      </c>
      <c r="C3" s="5" t="s">
        <v>153</v>
      </c>
      <c r="D3" s="2">
        <v>1600</v>
      </c>
      <c r="E3" s="2">
        <v>116468.11</v>
      </c>
      <c r="F3" s="5" t="s">
        <v>165</v>
      </c>
    </row>
    <row r="4" spans="1:6" hidden="1" x14ac:dyDescent="0.3">
      <c r="A4" s="5" t="s">
        <v>150</v>
      </c>
      <c r="B4" s="5" t="s">
        <v>152</v>
      </c>
      <c r="C4" s="5" t="s">
        <v>150</v>
      </c>
      <c r="D4" s="2">
        <v>-6370</v>
      </c>
      <c r="E4" s="2">
        <v>114868.11</v>
      </c>
      <c r="F4" s="5" t="s">
        <v>165</v>
      </c>
    </row>
    <row r="5" spans="1:6" hidden="1" x14ac:dyDescent="0.3">
      <c r="A5" s="5" t="s">
        <v>150</v>
      </c>
      <c r="B5" s="5" t="s">
        <v>151</v>
      </c>
      <c r="C5" s="5" t="s">
        <v>150</v>
      </c>
      <c r="D5" s="2">
        <v>-2442.65</v>
      </c>
      <c r="E5" s="2">
        <v>121238.11</v>
      </c>
      <c r="F5" s="5" t="s">
        <v>165</v>
      </c>
    </row>
    <row r="6" spans="1:6" hidden="1" x14ac:dyDescent="0.3">
      <c r="A6" s="5" t="s">
        <v>149</v>
      </c>
      <c r="B6" s="5" t="s">
        <v>53</v>
      </c>
      <c r="C6" s="5" t="s">
        <v>149</v>
      </c>
      <c r="D6" s="5">
        <v>-41</v>
      </c>
      <c r="E6" s="2">
        <v>123680.76</v>
      </c>
      <c r="F6" s="5" t="s">
        <v>165</v>
      </c>
    </row>
    <row r="7" spans="1:6" x14ac:dyDescent="0.3">
      <c r="A7" s="5" t="s">
        <v>146</v>
      </c>
      <c r="B7" s="5" t="s">
        <v>148</v>
      </c>
      <c r="C7" s="5" t="s">
        <v>146</v>
      </c>
      <c r="D7" s="2">
        <v>-2152</v>
      </c>
      <c r="E7" s="2">
        <v>123721.76</v>
      </c>
      <c r="F7" s="5" t="s">
        <v>165</v>
      </c>
    </row>
    <row r="8" spans="1:6" x14ac:dyDescent="0.3">
      <c r="A8" s="5" t="s">
        <v>146</v>
      </c>
      <c r="B8" s="5" t="s">
        <v>147</v>
      </c>
      <c r="C8" s="5" t="s">
        <v>146</v>
      </c>
      <c r="D8" s="5">
        <v>-449</v>
      </c>
      <c r="E8" s="2">
        <v>125873.76</v>
      </c>
    </row>
    <row r="9" spans="1:6" x14ac:dyDescent="0.3">
      <c r="A9" s="5" t="s">
        <v>141</v>
      </c>
      <c r="B9" s="5" t="s">
        <v>145</v>
      </c>
      <c r="C9" s="5" t="s">
        <v>141</v>
      </c>
      <c r="D9" s="5">
        <v>-688</v>
      </c>
      <c r="E9" s="2">
        <v>126322.76</v>
      </c>
    </row>
    <row r="10" spans="1:6" x14ac:dyDescent="0.3">
      <c r="A10" s="5" t="s">
        <v>141</v>
      </c>
      <c r="B10" s="5" t="s">
        <v>144</v>
      </c>
      <c r="C10" s="5" t="s">
        <v>141</v>
      </c>
      <c r="D10" s="5">
        <v>-168.75</v>
      </c>
      <c r="E10" s="2">
        <v>127010.76</v>
      </c>
    </row>
    <row r="11" spans="1:6" x14ac:dyDescent="0.3">
      <c r="A11" s="5" t="s">
        <v>141</v>
      </c>
      <c r="B11" s="5" t="s">
        <v>143</v>
      </c>
      <c r="C11" s="5" t="s">
        <v>141</v>
      </c>
      <c r="D11" s="5">
        <v>-302.2</v>
      </c>
      <c r="E11" s="2">
        <v>127179.51</v>
      </c>
    </row>
    <row r="12" spans="1:6" x14ac:dyDescent="0.3">
      <c r="A12" s="5" t="s">
        <v>141</v>
      </c>
      <c r="B12" s="5" t="s">
        <v>142</v>
      </c>
      <c r="C12" s="5" t="s">
        <v>141</v>
      </c>
      <c r="D12" s="2">
        <v>-25048</v>
      </c>
      <c r="E12" s="2">
        <v>127481.71</v>
      </c>
    </row>
    <row r="13" spans="1:6" hidden="1" x14ac:dyDescent="0.3">
      <c r="A13" s="5" t="s">
        <v>140</v>
      </c>
      <c r="B13" s="5" t="s">
        <v>53</v>
      </c>
      <c r="C13" s="5" t="s">
        <v>140</v>
      </c>
      <c r="D13" s="5">
        <v>-37</v>
      </c>
      <c r="E13" s="2">
        <v>152529.71</v>
      </c>
      <c r="F13" s="5" t="s">
        <v>165</v>
      </c>
    </row>
    <row r="14" spans="1:6" x14ac:dyDescent="0.3">
      <c r="A14" s="5" t="s">
        <v>137</v>
      </c>
      <c r="B14" s="5" t="s">
        <v>139</v>
      </c>
      <c r="C14" s="5" t="s">
        <v>137</v>
      </c>
      <c r="D14" s="2">
        <v>-1159.5</v>
      </c>
      <c r="E14" s="2">
        <v>152566.71</v>
      </c>
    </row>
    <row r="15" spans="1:6" x14ac:dyDescent="0.3">
      <c r="A15" s="5" t="s">
        <v>137</v>
      </c>
      <c r="B15" s="5" t="s">
        <v>138</v>
      </c>
      <c r="C15" s="5" t="s">
        <v>137</v>
      </c>
      <c r="D15" s="2">
        <v>-22500</v>
      </c>
      <c r="E15" s="2">
        <v>153726.21</v>
      </c>
    </row>
    <row r="16" spans="1:6" hidden="1" x14ac:dyDescent="0.3">
      <c r="A16" s="5" t="s">
        <v>136</v>
      </c>
      <c r="B16" s="5" t="s">
        <v>88</v>
      </c>
      <c r="C16" s="5" t="s">
        <v>137</v>
      </c>
      <c r="D16" s="5">
        <v>-331.68</v>
      </c>
      <c r="E16" s="2">
        <v>176226.21</v>
      </c>
      <c r="F16" s="5" t="s">
        <v>165</v>
      </c>
    </row>
    <row r="17" spans="1:6" hidden="1" x14ac:dyDescent="0.3">
      <c r="A17" s="5" t="s">
        <v>136</v>
      </c>
      <c r="B17" s="5" t="s">
        <v>53</v>
      </c>
      <c r="C17" s="5" t="s">
        <v>136</v>
      </c>
      <c r="D17" s="5">
        <v>-785</v>
      </c>
      <c r="E17" s="2">
        <v>176557.89</v>
      </c>
      <c r="F17" s="5" t="s">
        <v>165</v>
      </c>
    </row>
    <row r="18" spans="1:6" hidden="1" x14ac:dyDescent="0.3">
      <c r="A18" s="5" t="s">
        <v>134</v>
      </c>
      <c r="B18" s="5" t="s">
        <v>135</v>
      </c>
      <c r="C18" s="5" t="s">
        <v>134</v>
      </c>
      <c r="D18" s="5">
        <v>116.32</v>
      </c>
      <c r="E18" s="2">
        <v>177342.89</v>
      </c>
      <c r="F18" s="5" t="s">
        <v>165</v>
      </c>
    </row>
    <row r="19" spans="1:6" hidden="1" x14ac:dyDescent="0.3">
      <c r="A19" s="5" t="s">
        <v>133</v>
      </c>
      <c r="B19" s="5" t="s">
        <v>53</v>
      </c>
      <c r="C19" s="5" t="s">
        <v>133</v>
      </c>
      <c r="D19" s="5">
        <v>-36</v>
      </c>
      <c r="E19" s="2">
        <v>177226.57</v>
      </c>
      <c r="F19" s="5" t="s">
        <v>165</v>
      </c>
    </row>
    <row r="20" spans="1:6" x14ac:dyDescent="0.3">
      <c r="A20" s="5" t="s">
        <v>130</v>
      </c>
      <c r="B20" s="5" t="s">
        <v>132</v>
      </c>
      <c r="C20" s="5" t="s">
        <v>130</v>
      </c>
      <c r="D20" s="5">
        <v>-710</v>
      </c>
      <c r="E20" s="2">
        <v>177262.57</v>
      </c>
    </row>
    <row r="21" spans="1:6" hidden="1" x14ac:dyDescent="0.3">
      <c r="A21" s="5" t="s">
        <v>130</v>
      </c>
      <c r="B21" s="5" t="s">
        <v>131</v>
      </c>
      <c r="C21" s="5" t="s">
        <v>130</v>
      </c>
      <c r="D21" s="2">
        <v>1600</v>
      </c>
      <c r="E21" s="2">
        <v>177972.57</v>
      </c>
      <c r="F21" s="5" t="s">
        <v>165</v>
      </c>
    </row>
    <row r="22" spans="1:6" hidden="1" x14ac:dyDescent="0.3">
      <c r="A22" s="5" t="s">
        <v>128</v>
      </c>
      <c r="B22" s="5" t="s">
        <v>129</v>
      </c>
      <c r="C22" s="5" t="s">
        <v>128</v>
      </c>
      <c r="D22" s="2">
        <v>1600</v>
      </c>
      <c r="E22" s="2">
        <v>176372.57</v>
      </c>
      <c r="F22" s="5" t="s">
        <v>165</v>
      </c>
    </row>
    <row r="23" spans="1:6" hidden="1" x14ac:dyDescent="0.3">
      <c r="A23" s="5" t="s">
        <v>127</v>
      </c>
      <c r="B23" s="5" t="s">
        <v>53</v>
      </c>
      <c r="C23" s="5" t="s">
        <v>127</v>
      </c>
      <c r="D23" s="5">
        <v>-35</v>
      </c>
      <c r="E23" s="2">
        <v>174772.57</v>
      </c>
      <c r="F23" s="5" t="s">
        <v>165</v>
      </c>
    </row>
    <row r="24" spans="1:6" hidden="1" x14ac:dyDescent="0.3">
      <c r="A24" s="5" t="s">
        <v>125</v>
      </c>
      <c r="B24" s="5" t="s">
        <v>88</v>
      </c>
      <c r="C24" s="5" t="s">
        <v>126</v>
      </c>
      <c r="D24" s="5">
        <v>-297.32</v>
      </c>
      <c r="E24" s="2">
        <v>174807.57</v>
      </c>
      <c r="F24" s="5" t="s">
        <v>165</v>
      </c>
    </row>
    <row r="25" spans="1:6" hidden="1" x14ac:dyDescent="0.3">
      <c r="A25" s="5" t="s">
        <v>125</v>
      </c>
      <c r="B25" s="5" t="s">
        <v>53</v>
      </c>
      <c r="C25" s="5" t="s">
        <v>125</v>
      </c>
      <c r="D25" s="5">
        <v>-785</v>
      </c>
      <c r="E25" s="2">
        <v>175104.89</v>
      </c>
      <c r="F25" s="5" t="s">
        <v>165</v>
      </c>
    </row>
    <row r="26" spans="1:6" hidden="1" x14ac:dyDescent="0.3">
      <c r="A26" s="5" t="s">
        <v>124</v>
      </c>
      <c r="B26" s="5" t="s">
        <v>53</v>
      </c>
      <c r="C26" s="5" t="s">
        <v>124</v>
      </c>
      <c r="D26" s="5">
        <v>-35</v>
      </c>
      <c r="E26" s="2">
        <v>175889.89</v>
      </c>
      <c r="F26" s="5" t="s">
        <v>165</v>
      </c>
    </row>
    <row r="27" spans="1:6" hidden="1" x14ac:dyDescent="0.3">
      <c r="A27" s="5" t="s">
        <v>122</v>
      </c>
      <c r="B27" s="5" t="s">
        <v>123</v>
      </c>
      <c r="C27" s="5" t="s">
        <v>122</v>
      </c>
      <c r="D27" s="2">
        <v>1600</v>
      </c>
      <c r="E27" s="2">
        <v>175924.89</v>
      </c>
      <c r="F27" s="5" t="s">
        <v>165</v>
      </c>
    </row>
    <row r="28" spans="1:6" hidden="1" x14ac:dyDescent="0.3">
      <c r="A28" s="5" t="s">
        <v>120</v>
      </c>
      <c r="B28" s="5" t="s">
        <v>121</v>
      </c>
      <c r="C28" s="5" t="s">
        <v>120</v>
      </c>
      <c r="D28" s="2">
        <v>1600</v>
      </c>
      <c r="E28" s="2">
        <v>174324.89</v>
      </c>
      <c r="F28" s="5" t="s">
        <v>165</v>
      </c>
    </row>
    <row r="29" spans="1:6" hidden="1" x14ac:dyDescent="0.3">
      <c r="A29" s="5" t="s">
        <v>118</v>
      </c>
      <c r="B29" s="5" t="s">
        <v>119</v>
      </c>
      <c r="C29" s="5" t="s">
        <v>118</v>
      </c>
      <c r="D29" s="2">
        <v>8750</v>
      </c>
      <c r="E29" s="2">
        <v>172724.89</v>
      </c>
      <c r="F29" s="5" t="s">
        <v>165</v>
      </c>
    </row>
    <row r="30" spans="1:6" hidden="1" x14ac:dyDescent="0.3">
      <c r="A30" s="5" t="s">
        <v>116</v>
      </c>
      <c r="B30" s="5" t="s">
        <v>117</v>
      </c>
      <c r="C30" s="5" t="s">
        <v>116</v>
      </c>
      <c r="D30" s="2">
        <v>1600</v>
      </c>
      <c r="E30" s="2">
        <v>163974.89000000001</v>
      </c>
      <c r="F30" s="5" t="s">
        <v>165</v>
      </c>
    </row>
    <row r="31" spans="1:6" hidden="1" x14ac:dyDescent="0.3">
      <c r="A31" s="5" t="s">
        <v>114</v>
      </c>
      <c r="B31" s="5" t="s">
        <v>115</v>
      </c>
      <c r="C31" s="5" t="s">
        <v>114</v>
      </c>
      <c r="D31" s="2">
        <v>1600</v>
      </c>
      <c r="E31" s="2">
        <v>162374.89000000001</v>
      </c>
      <c r="F31" s="5" t="s">
        <v>165</v>
      </c>
    </row>
    <row r="32" spans="1:6" hidden="1" x14ac:dyDescent="0.3">
      <c r="A32" s="5" t="s">
        <v>104</v>
      </c>
      <c r="B32" s="5" t="s">
        <v>46</v>
      </c>
      <c r="C32" s="5" t="s">
        <v>104</v>
      </c>
      <c r="D32" s="5">
        <v>100</v>
      </c>
      <c r="E32" s="2">
        <v>160774.89000000001</v>
      </c>
      <c r="F32" s="5" t="s">
        <v>165</v>
      </c>
    </row>
    <row r="33" spans="1:6" hidden="1" x14ac:dyDescent="0.3">
      <c r="A33" s="5" t="s">
        <v>104</v>
      </c>
      <c r="B33" s="5" t="s">
        <v>113</v>
      </c>
      <c r="C33" s="5" t="s">
        <v>104</v>
      </c>
      <c r="D33" s="2">
        <v>1600</v>
      </c>
      <c r="E33" s="2">
        <v>160674.89000000001</v>
      </c>
      <c r="F33" s="5" t="s">
        <v>165</v>
      </c>
    </row>
    <row r="34" spans="1:6" hidden="1" x14ac:dyDescent="0.3">
      <c r="A34" s="5" t="s">
        <v>104</v>
      </c>
      <c r="B34" s="5" t="s">
        <v>112</v>
      </c>
      <c r="C34" s="5" t="s">
        <v>104</v>
      </c>
      <c r="D34" s="2">
        <v>1600</v>
      </c>
      <c r="E34" s="2">
        <v>159074.89000000001</v>
      </c>
      <c r="F34" s="5" t="s">
        <v>165</v>
      </c>
    </row>
    <row r="35" spans="1:6" hidden="1" x14ac:dyDescent="0.3">
      <c r="A35" s="5" t="s">
        <v>104</v>
      </c>
      <c r="B35" s="5" t="s">
        <v>111</v>
      </c>
      <c r="C35" s="5" t="s">
        <v>104</v>
      </c>
      <c r="D35" s="2">
        <v>1600</v>
      </c>
      <c r="E35" s="2">
        <v>157474.89000000001</v>
      </c>
      <c r="F35" s="5" t="s">
        <v>165</v>
      </c>
    </row>
    <row r="36" spans="1:6" hidden="1" x14ac:dyDescent="0.3">
      <c r="A36" s="5" t="s">
        <v>104</v>
      </c>
      <c r="B36" s="5" t="s">
        <v>110</v>
      </c>
      <c r="C36" s="5" t="s">
        <v>104</v>
      </c>
      <c r="D36" s="2">
        <v>1600</v>
      </c>
      <c r="E36" s="2">
        <v>155874.89000000001</v>
      </c>
      <c r="F36" s="5" t="s">
        <v>165</v>
      </c>
    </row>
    <row r="37" spans="1:6" hidden="1" x14ac:dyDescent="0.3">
      <c r="A37" s="5" t="s">
        <v>104</v>
      </c>
      <c r="B37" s="5" t="s">
        <v>109</v>
      </c>
      <c r="C37" s="5" t="s">
        <v>104</v>
      </c>
      <c r="D37" s="2">
        <v>1600</v>
      </c>
      <c r="E37" s="2">
        <v>154274.89000000001</v>
      </c>
      <c r="F37" s="5" t="s">
        <v>165</v>
      </c>
    </row>
    <row r="38" spans="1:6" hidden="1" x14ac:dyDescent="0.3">
      <c r="A38" s="5" t="s">
        <v>104</v>
      </c>
      <c r="B38" s="5" t="s">
        <v>108</v>
      </c>
      <c r="C38" s="5" t="s">
        <v>104</v>
      </c>
      <c r="D38" s="2">
        <v>1600</v>
      </c>
      <c r="E38" s="2">
        <v>152674.89000000001</v>
      </c>
      <c r="F38" s="5" t="s">
        <v>165</v>
      </c>
    </row>
    <row r="39" spans="1:6" hidden="1" x14ac:dyDescent="0.3">
      <c r="A39" s="5" t="s">
        <v>104</v>
      </c>
      <c r="B39" s="5">
        <v>85</v>
      </c>
      <c r="C39" s="5" t="s">
        <v>104</v>
      </c>
      <c r="D39" s="2">
        <v>1600</v>
      </c>
      <c r="E39" s="2">
        <v>151074.89000000001</v>
      </c>
      <c r="F39" s="5" t="s">
        <v>165</v>
      </c>
    </row>
    <row r="40" spans="1:6" hidden="1" x14ac:dyDescent="0.3">
      <c r="A40" s="5" t="s">
        <v>104</v>
      </c>
      <c r="B40" s="5" t="s">
        <v>107</v>
      </c>
      <c r="C40" s="5" t="s">
        <v>104</v>
      </c>
      <c r="D40" s="2">
        <v>1600</v>
      </c>
      <c r="E40" s="2">
        <v>149474.89000000001</v>
      </c>
      <c r="F40" s="5" t="s">
        <v>165</v>
      </c>
    </row>
    <row r="41" spans="1:6" hidden="1" x14ac:dyDescent="0.3">
      <c r="A41" s="5" t="s">
        <v>104</v>
      </c>
      <c r="B41" s="5" t="s">
        <v>106</v>
      </c>
      <c r="C41" s="5" t="s">
        <v>104</v>
      </c>
      <c r="D41" s="2">
        <v>1600</v>
      </c>
      <c r="E41" s="2">
        <v>147874.89000000001</v>
      </c>
      <c r="F41" s="5" t="s">
        <v>165</v>
      </c>
    </row>
    <row r="42" spans="1:6" hidden="1" x14ac:dyDescent="0.3">
      <c r="A42" s="5" t="s">
        <v>104</v>
      </c>
      <c r="B42" s="5" t="s">
        <v>105</v>
      </c>
      <c r="C42" s="5" t="s">
        <v>104</v>
      </c>
      <c r="D42" s="2">
        <v>1600</v>
      </c>
      <c r="E42" s="2">
        <v>146274.89000000001</v>
      </c>
      <c r="F42" s="5" t="s">
        <v>165</v>
      </c>
    </row>
    <row r="43" spans="1:6" hidden="1" x14ac:dyDescent="0.3">
      <c r="A43" s="5" t="s">
        <v>98</v>
      </c>
      <c r="B43" s="5" t="s">
        <v>53</v>
      </c>
      <c r="C43" s="5" t="s">
        <v>98</v>
      </c>
      <c r="D43" s="5">
        <v>-35</v>
      </c>
      <c r="E43" s="2">
        <v>144674.89000000001</v>
      </c>
      <c r="F43" s="5" t="s">
        <v>165</v>
      </c>
    </row>
    <row r="44" spans="1:6" hidden="1" x14ac:dyDescent="0.3">
      <c r="A44" s="5" t="s">
        <v>98</v>
      </c>
      <c r="B44" s="5" t="s">
        <v>103</v>
      </c>
      <c r="C44" s="5" t="s">
        <v>98</v>
      </c>
      <c r="D44" s="2">
        <v>1600</v>
      </c>
      <c r="E44" s="2">
        <v>144709.89000000001</v>
      </c>
      <c r="F44" s="5" t="s">
        <v>165</v>
      </c>
    </row>
    <row r="45" spans="1:6" hidden="1" x14ac:dyDescent="0.3">
      <c r="A45" s="5" t="s">
        <v>98</v>
      </c>
      <c r="B45" s="5" t="s">
        <v>102</v>
      </c>
      <c r="C45" s="5" t="s">
        <v>98</v>
      </c>
      <c r="D45" s="5">
        <v>800</v>
      </c>
      <c r="E45" s="2">
        <v>143109.89000000001</v>
      </c>
      <c r="F45" s="5" t="s">
        <v>165</v>
      </c>
    </row>
    <row r="46" spans="1:6" hidden="1" x14ac:dyDescent="0.3">
      <c r="A46" s="5" t="s">
        <v>98</v>
      </c>
      <c r="B46" s="5" t="s">
        <v>101</v>
      </c>
      <c r="C46" s="5" t="s">
        <v>98</v>
      </c>
      <c r="D46" s="2">
        <v>1600</v>
      </c>
      <c r="E46" s="2">
        <v>142309.89000000001</v>
      </c>
      <c r="F46" s="5" t="s">
        <v>165</v>
      </c>
    </row>
    <row r="47" spans="1:6" hidden="1" x14ac:dyDescent="0.3">
      <c r="A47" s="5" t="s">
        <v>98</v>
      </c>
      <c r="B47" s="5" t="s">
        <v>100</v>
      </c>
      <c r="C47" s="5" t="s">
        <v>98</v>
      </c>
      <c r="D47" s="2">
        <v>1600</v>
      </c>
      <c r="E47" s="2">
        <v>140709.89000000001</v>
      </c>
      <c r="F47" s="5" t="s">
        <v>165</v>
      </c>
    </row>
    <row r="48" spans="1:6" hidden="1" x14ac:dyDescent="0.3">
      <c r="A48" s="5" t="s">
        <v>98</v>
      </c>
      <c r="B48" s="5" t="s">
        <v>99</v>
      </c>
      <c r="C48" s="5" t="s">
        <v>98</v>
      </c>
      <c r="D48" s="2">
        <v>1600</v>
      </c>
      <c r="E48" s="2">
        <v>139109.89000000001</v>
      </c>
      <c r="F48" s="5" t="s">
        <v>165</v>
      </c>
    </row>
    <row r="49" spans="1:6" hidden="1" x14ac:dyDescent="0.3">
      <c r="A49" s="5" t="s">
        <v>96</v>
      </c>
      <c r="B49" s="5" t="s">
        <v>97</v>
      </c>
      <c r="C49" s="5" t="s">
        <v>96</v>
      </c>
      <c r="D49" s="2">
        <v>1600</v>
      </c>
      <c r="E49" s="2">
        <v>137509.89000000001</v>
      </c>
      <c r="F49" s="5" t="s">
        <v>165</v>
      </c>
    </row>
    <row r="50" spans="1:6" hidden="1" x14ac:dyDescent="0.3">
      <c r="A50" s="5" t="s">
        <v>93</v>
      </c>
      <c r="B50" s="5" t="s">
        <v>95</v>
      </c>
      <c r="C50" s="5" t="s">
        <v>93</v>
      </c>
      <c r="D50" s="2">
        <v>1600</v>
      </c>
      <c r="E50" s="2">
        <v>135909.89000000001</v>
      </c>
      <c r="F50" s="5" t="s">
        <v>165</v>
      </c>
    </row>
    <row r="51" spans="1:6" hidden="1" x14ac:dyDescent="0.3">
      <c r="A51" s="5" t="s">
        <v>93</v>
      </c>
      <c r="B51" s="5" t="s">
        <v>94</v>
      </c>
      <c r="C51" s="5" t="s">
        <v>93</v>
      </c>
      <c r="D51" s="2">
        <v>1600</v>
      </c>
      <c r="E51" s="2">
        <v>134309.89000000001</v>
      </c>
      <c r="F51" s="5" t="s">
        <v>165</v>
      </c>
    </row>
    <row r="52" spans="1:6" hidden="1" x14ac:dyDescent="0.3">
      <c r="A52" s="5" t="s">
        <v>91</v>
      </c>
      <c r="B52" s="5" t="s">
        <v>92</v>
      </c>
      <c r="C52" s="5" t="s">
        <v>91</v>
      </c>
      <c r="D52" s="2">
        <v>1600</v>
      </c>
      <c r="E52" s="2">
        <v>132709.89000000001</v>
      </c>
      <c r="F52" s="5" t="s">
        <v>165</v>
      </c>
    </row>
    <row r="53" spans="1:6" hidden="1" x14ac:dyDescent="0.3">
      <c r="A53" s="5" t="s">
        <v>89</v>
      </c>
      <c r="B53" s="5" t="s">
        <v>90</v>
      </c>
      <c r="C53" s="5" t="s">
        <v>89</v>
      </c>
      <c r="D53" s="2">
        <v>1600</v>
      </c>
      <c r="E53" s="2">
        <v>131109.89000000001</v>
      </c>
      <c r="F53" s="5" t="s">
        <v>165</v>
      </c>
    </row>
    <row r="54" spans="1:6" hidden="1" x14ac:dyDescent="0.3">
      <c r="A54" s="5" t="s">
        <v>86</v>
      </c>
      <c r="B54" s="5" t="s">
        <v>88</v>
      </c>
      <c r="C54" s="5" t="s">
        <v>87</v>
      </c>
      <c r="D54" s="5">
        <v>-234.05</v>
      </c>
      <c r="E54" s="2">
        <v>129509.89</v>
      </c>
      <c r="F54" s="5" t="s">
        <v>165</v>
      </c>
    </row>
    <row r="55" spans="1:6" hidden="1" x14ac:dyDescent="0.3">
      <c r="A55" s="5" t="s">
        <v>86</v>
      </c>
      <c r="B55" s="5" t="s">
        <v>53</v>
      </c>
      <c r="C55" s="5" t="s">
        <v>86</v>
      </c>
      <c r="D55" s="5">
        <v>-791</v>
      </c>
      <c r="E55" s="2">
        <v>129743.94</v>
      </c>
      <c r="F55" s="5" t="s">
        <v>165</v>
      </c>
    </row>
    <row r="56" spans="1:6" hidden="1" x14ac:dyDescent="0.3">
      <c r="A56" s="5" t="s">
        <v>86</v>
      </c>
      <c r="B56" s="5" t="s">
        <v>57</v>
      </c>
      <c r="C56" s="5" t="s">
        <v>86</v>
      </c>
      <c r="D56" s="5">
        <v>100</v>
      </c>
      <c r="E56" s="2">
        <v>130534.94</v>
      </c>
      <c r="F56" s="5" t="s">
        <v>165</v>
      </c>
    </row>
    <row r="57" spans="1:6" hidden="1" x14ac:dyDescent="0.3">
      <c r="A57" s="5" t="s">
        <v>83</v>
      </c>
      <c r="B57" s="5" t="s">
        <v>85</v>
      </c>
      <c r="C57" s="5" t="s">
        <v>83</v>
      </c>
      <c r="D57" s="2">
        <v>1600</v>
      </c>
      <c r="E57" s="2">
        <v>130434.94</v>
      </c>
      <c r="F57" s="5" t="s">
        <v>165</v>
      </c>
    </row>
    <row r="58" spans="1:6" hidden="1" x14ac:dyDescent="0.3">
      <c r="A58" s="5" t="s">
        <v>83</v>
      </c>
      <c r="B58" s="5" t="s">
        <v>84</v>
      </c>
      <c r="C58" s="5" t="s">
        <v>83</v>
      </c>
      <c r="D58" s="2">
        <v>1600</v>
      </c>
      <c r="E58" s="2">
        <v>128834.94</v>
      </c>
      <c r="F58" s="5" t="s">
        <v>165</v>
      </c>
    </row>
    <row r="59" spans="1:6" hidden="1" x14ac:dyDescent="0.3">
      <c r="A59" s="5" t="s">
        <v>78</v>
      </c>
      <c r="B59" s="5" t="s">
        <v>82</v>
      </c>
      <c r="C59" s="5" t="s">
        <v>78</v>
      </c>
      <c r="D59" s="2">
        <v>1600</v>
      </c>
      <c r="E59" s="2">
        <v>127234.94</v>
      </c>
      <c r="F59" s="5" t="s">
        <v>165</v>
      </c>
    </row>
    <row r="60" spans="1:6" x14ac:dyDescent="0.3">
      <c r="A60" s="5" t="s">
        <v>78</v>
      </c>
      <c r="B60" s="5" t="s">
        <v>81</v>
      </c>
      <c r="C60" s="5" t="s">
        <v>78</v>
      </c>
      <c r="D60" s="5">
        <v>-196.9</v>
      </c>
      <c r="E60" s="2">
        <v>125634.94</v>
      </c>
    </row>
    <row r="61" spans="1:6" x14ac:dyDescent="0.3">
      <c r="A61" s="5" t="s">
        <v>78</v>
      </c>
      <c r="B61" s="5" t="s">
        <v>80</v>
      </c>
      <c r="C61" s="5" t="s">
        <v>78</v>
      </c>
      <c r="D61" s="2">
        <v>-1500</v>
      </c>
      <c r="E61" s="2">
        <v>125831.84</v>
      </c>
    </row>
    <row r="62" spans="1:6" x14ac:dyDescent="0.3">
      <c r="A62" s="5" t="s">
        <v>78</v>
      </c>
      <c r="B62" s="5" t="s">
        <v>79</v>
      </c>
      <c r="C62" s="5" t="s">
        <v>78</v>
      </c>
      <c r="D62" s="2">
        <v>-1500</v>
      </c>
      <c r="E62" s="2">
        <v>127331.84</v>
      </c>
    </row>
    <row r="63" spans="1:6" hidden="1" x14ac:dyDescent="0.3">
      <c r="A63" s="5" t="s">
        <v>76</v>
      </c>
      <c r="B63" s="5" t="s">
        <v>77</v>
      </c>
      <c r="C63" s="5" t="s">
        <v>76</v>
      </c>
      <c r="D63" s="2">
        <v>1600</v>
      </c>
      <c r="E63" s="2">
        <v>128831.84</v>
      </c>
      <c r="F63" s="5" t="s">
        <v>165</v>
      </c>
    </row>
    <row r="64" spans="1:6" hidden="1" x14ac:dyDescent="0.3">
      <c r="A64" s="5" t="s">
        <v>74</v>
      </c>
      <c r="B64" s="5" t="s">
        <v>75</v>
      </c>
      <c r="C64" s="5" t="s">
        <v>74</v>
      </c>
      <c r="D64" s="2">
        <v>1600</v>
      </c>
      <c r="E64" s="2">
        <v>127231.84</v>
      </c>
      <c r="F64" s="5" t="s">
        <v>165</v>
      </c>
    </row>
    <row r="65" spans="1:6" hidden="1" x14ac:dyDescent="0.3">
      <c r="A65" s="5" t="s">
        <v>70</v>
      </c>
      <c r="B65" s="5" t="s">
        <v>73</v>
      </c>
      <c r="C65" s="5" t="s">
        <v>70</v>
      </c>
      <c r="D65" s="2">
        <v>1600</v>
      </c>
      <c r="E65" s="2">
        <v>125631.84</v>
      </c>
      <c r="F65" s="5" t="s">
        <v>165</v>
      </c>
    </row>
    <row r="66" spans="1:6" hidden="1" x14ac:dyDescent="0.3">
      <c r="A66" s="5" t="s">
        <v>70</v>
      </c>
      <c r="B66" s="5" t="s">
        <v>72</v>
      </c>
      <c r="C66" s="5" t="s">
        <v>70</v>
      </c>
      <c r="D66" s="2">
        <v>1600</v>
      </c>
      <c r="E66" s="2">
        <v>124031.84</v>
      </c>
      <c r="F66" s="5" t="s">
        <v>165</v>
      </c>
    </row>
    <row r="67" spans="1:6" hidden="1" x14ac:dyDescent="0.3">
      <c r="A67" s="5" t="s">
        <v>70</v>
      </c>
      <c r="B67" s="5" t="s">
        <v>71</v>
      </c>
      <c r="C67" s="5" t="s">
        <v>70</v>
      </c>
      <c r="D67" s="2">
        <v>1600</v>
      </c>
      <c r="E67" s="2">
        <v>122431.84</v>
      </c>
      <c r="F67" s="5" t="s">
        <v>165</v>
      </c>
    </row>
    <row r="68" spans="1:6" hidden="1" x14ac:dyDescent="0.3">
      <c r="A68" s="5" t="s">
        <v>68</v>
      </c>
      <c r="B68" s="5" t="s">
        <v>69</v>
      </c>
      <c r="C68" s="5" t="s">
        <v>68</v>
      </c>
      <c r="D68" s="2">
        <v>1600</v>
      </c>
      <c r="E68" s="2">
        <v>120831.84</v>
      </c>
      <c r="F68" s="5" t="s">
        <v>165</v>
      </c>
    </row>
    <row r="69" spans="1:6" hidden="1" x14ac:dyDescent="0.3">
      <c r="A69" s="5" t="s">
        <v>65</v>
      </c>
      <c r="B69" s="5" t="s">
        <v>67</v>
      </c>
      <c r="C69" s="5" t="s">
        <v>65</v>
      </c>
      <c r="D69" s="2">
        <v>1600</v>
      </c>
      <c r="E69" s="2">
        <v>119231.84</v>
      </c>
      <c r="F69" s="5" t="s">
        <v>165</v>
      </c>
    </row>
    <row r="70" spans="1:6" hidden="1" x14ac:dyDescent="0.3">
      <c r="A70" s="5" t="s">
        <v>65</v>
      </c>
      <c r="B70" s="5" t="s">
        <v>66</v>
      </c>
      <c r="C70" s="5" t="s">
        <v>65</v>
      </c>
      <c r="D70" s="2">
        <v>1700</v>
      </c>
      <c r="E70" s="2">
        <v>117631.84</v>
      </c>
      <c r="F70" s="5" t="s">
        <v>165</v>
      </c>
    </row>
    <row r="71" spans="1:6" hidden="1" x14ac:dyDescent="0.3">
      <c r="A71" s="5" t="s">
        <v>63</v>
      </c>
      <c r="B71" s="5" t="s">
        <v>64</v>
      </c>
      <c r="C71" s="5" t="s">
        <v>63</v>
      </c>
      <c r="D71" s="2">
        <v>1600</v>
      </c>
      <c r="E71" s="2">
        <v>115931.84</v>
      </c>
      <c r="F71" s="5" t="s">
        <v>165</v>
      </c>
    </row>
    <row r="72" spans="1:6" x14ac:dyDescent="0.3">
      <c r="A72" s="5" t="s">
        <v>59</v>
      </c>
      <c r="B72" s="5" t="s">
        <v>62</v>
      </c>
      <c r="C72" s="5" t="s">
        <v>59</v>
      </c>
      <c r="D72" s="2">
        <v>-2475</v>
      </c>
      <c r="E72" s="2">
        <v>114331.84</v>
      </c>
    </row>
    <row r="73" spans="1:6" x14ac:dyDescent="0.3">
      <c r="A73" s="5" t="s">
        <v>59</v>
      </c>
      <c r="B73" s="5" t="s">
        <v>61</v>
      </c>
      <c r="C73" s="5" t="s">
        <v>59</v>
      </c>
      <c r="D73" s="2">
        <v>-8500</v>
      </c>
      <c r="E73" s="2">
        <v>116806.84</v>
      </c>
    </row>
    <row r="74" spans="1:6" x14ac:dyDescent="0.3">
      <c r="A74" s="5" t="s">
        <v>59</v>
      </c>
      <c r="B74" s="5" t="s">
        <v>60</v>
      </c>
      <c r="C74" s="5" t="s">
        <v>59</v>
      </c>
      <c r="D74" s="2">
        <v>-2475</v>
      </c>
      <c r="E74" s="2">
        <v>125306.84</v>
      </c>
    </row>
    <row r="75" spans="1:6" hidden="1" x14ac:dyDescent="0.3">
      <c r="A75" s="5" t="s">
        <v>58</v>
      </c>
      <c r="B75" s="5" t="s">
        <v>53</v>
      </c>
      <c r="C75" s="5" t="s">
        <v>58</v>
      </c>
      <c r="D75" s="5">
        <v>-35</v>
      </c>
      <c r="E75" s="2">
        <v>127781.84</v>
      </c>
      <c r="F75" s="5" t="s">
        <v>165</v>
      </c>
    </row>
    <row r="76" spans="1:6" hidden="1" x14ac:dyDescent="0.3">
      <c r="A76" s="5" t="s">
        <v>54</v>
      </c>
      <c r="B76" s="5" t="s">
        <v>57</v>
      </c>
      <c r="C76" s="5" t="s">
        <v>54</v>
      </c>
      <c r="D76" s="5">
        <v>400</v>
      </c>
      <c r="E76" s="2">
        <v>127816.84</v>
      </c>
      <c r="F76" s="5" t="s">
        <v>165</v>
      </c>
    </row>
    <row r="77" spans="1:6" hidden="1" x14ac:dyDescent="0.3">
      <c r="A77" s="5" t="s">
        <v>54</v>
      </c>
      <c r="B77" s="5" t="s">
        <v>56</v>
      </c>
      <c r="C77" s="5" t="s">
        <v>54</v>
      </c>
      <c r="D77" s="2">
        <v>1100</v>
      </c>
      <c r="E77" s="2">
        <v>127416.84</v>
      </c>
      <c r="F77" s="5" t="s">
        <v>165</v>
      </c>
    </row>
    <row r="78" spans="1:6" hidden="1" x14ac:dyDescent="0.3">
      <c r="A78" s="5" t="s">
        <v>54</v>
      </c>
      <c r="B78" s="5" t="s">
        <v>55</v>
      </c>
      <c r="C78" s="5" t="s">
        <v>54</v>
      </c>
      <c r="D78" s="2">
        <v>1600</v>
      </c>
      <c r="E78" s="2">
        <v>126316.84</v>
      </c>
      <c r="F78" s="5" t="s">
        <v>165</v>
      </c>
    </row>
    <row r="79" spans="1:6" hidden="1" x14ac:dyDescent="0.3">
      <c r="A79" s="5" t="s">
        <v>52</v>
      </c>
      <c r="B79" s="5" t="s">
        <v>53</v>
      </c>
      <c r="C79" s="5" t="s">
        <v>52</v>
      </c>
      <c r="D79" s="5">
        <v>-37</v>
      </c>
      <c r="E79" s="2">
        <v>124716.84</v>
      </c>
      <c r="F79" s="5" t="s">
        <v>165</v>
      </c>
    </row>
    <row r="80" spans="1:6" x14ac:dyDescent="0.3">
      <c r="A80" s="5" t="s">
        <v>50</v>
      </c>
      <c r="B80" s="5" t="s">
        <v>51</v>
      </c>
      <c r="C80" s="5" t="s">
        <v>50</v>
      </c>
      <c r="D80" s="5">
        <v>-583</v>
      </c>
      <c r="E80" s="2">
        <v>124753.84</v>
      </c>
    </row>
    <row r="81" spans="1:6" x14ac:dyDescent="0.3">
      <c r="A81" s="5" t="s">
        <v>48</v>
      </c>
      <c r="B81" s="5" t="s">
        <v>49</v>
      </c>
      <c r="C81" s="5" t="s">
        <v>48</v>
      </c>
      <c r="D81" s="2">
        <v>-1856.25</v>
      </c>
      <c r="E81" s="2">
        <v>125336.84</v>
      </c>
    </row>
    <row r="82" spans="1:6" hidden="1" x14ac:dyDescent="0.3">
      <c r="A82" s="5" t="s">
        <v>45</v>
      </c>
      <c r="B82" s="5" t="s">
        <v>46</v>
      </c>
      <c r="C82" s="5" t="s">
        <v>45</v>
      </c>
      <c r="D82" s="2">
        <v>1000</v>
      </c>
      <c r="E82" s="2">
        <v>127193.09</v>
      </c>
      <c r="F82" s="5" t="s">
        <v>165</v>
      </c>
    </row>
    <row r="83" spans="1:6" x14ac:dyDescent="0.3">
      <c r="A83" s="5" t="s">
        <v>45</v>
      </c>
      <c r="B83" s="5" t="s">
        <v>47</v>
      </c>
      <c r="C83" s="5" t="s">
        <v>45</v>
      </c>
      <c r="D83" s="2">
        <v>-1580.59</v>
      </c>
      <c r="E83" s="2">
        <v>126193.09</v>
      </c>
    </row>
    <row r="84" spans="1:6" hidden="1" x14ac:dyDescent="0.3">
      <c r="A84" s="5" t="s">
        <v>45</v>
      </c>
      <c r="B84" s="5" t="s">
        <v>46</v>
      </c>
      <c r="C84" s="5" t="s">
        <v>45</v>
      </c>
      <c r="D84" s="5">
        <v>500</v>
      </c>
      <c r="E84" s="2">
        <v>127773.68</v>
      </c>
      <c r="F84" s="5" t="s">
        <v>165</v>
      </c>
    </row>
    <row r="85" spans="1:6" hidden="1" x14ac:dyDescent="0.3">
      <c r="A85" s="5" t="s">
        <v>168</v>
      </c>
      <c r="B85" s="5" t="s">
        <v>88</v>
      </c>
      <c r="C85" s="5" t="s">
        <v>169</v>
      </c>
      <c r="D85" s="5">
        <v>-233.51</v>
      </c>
      <c r="E85" s="2">
        <v>127273.68</v>
      </c>
      <c r="F85" s="5" t="s">
        <v>165</v>
      </c>
    </row>
    <row r="86" spans="1:6" x14ac:dyDescent="0.3">
      <c r="E86" s="2"/>
    </row>
    <row r="87" spans="1:6" x14ac:dyDescent="0.3">
      <c r="D87" s="2"/>
      <c r="E87" s="2"/>
    </row>
    <row r="88" spans="1:6" x14ac:dyDescent="0.3">
      <c r="D88" s="2"/>
      <c r="E88" s="2"/>
    </row>
    <row r="89" spans="1:6" x14ac:dyDescent="0.3">
      <c r="E89" s="2"/>
    </row>
    <row r="90" spans="1:6" x14ac:dyDescent="0.3">
      <c r="E90" s="2"/>
    </row>
  </sheetData>
  <autoFilter ref="A1:F85" xr:uid="{281E61B3-1E72-4323-A295-37DE6C0BD5B5}">
    <filterColumn colId="5">
      <filters blank="1"/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FD1FF-960D-4D07-BFE0-1F6E16A0B7D4}">
  <dimension ref="A1:M29"/>
  <sheetViews>
    <sheetView workbookViewId="0">
      <selection activeCell="E12" sqref="E12"/>
    </sheetView>
  </sheetViews>
  <sheetFormatPr defaultRowHeight="14.4" x14ac:dyDescent="0.3"/>
  <cols>
    <col min="1" max="1" width="28.44140625" customWidth="1"/>
    <col min="2" max="2" width="28" customWidth="1"/>
    <col min="3" max="3" width="28" style="5" customWidth="1"/>
    <col min="4" max="4" width="17.33203125" customWidth="1"/>
  </cols>
  <sheetData>
    <row r="1" spans="1:13" x14ac:dyDescent="0.3">
      <c r="A1" s="9" t="s">
        <v>19</v>
      </c>
      <c r="B1" s="7"/>
      <c r="C1" s="7">
        <v>1700</v>
      </c>
      <c r="D1" s="7"/>
      <c r="K1">
        <v>1700</v>
      </c>
      <c r="L1">
        <f>K1/12</f>
        <v>141.66666666666666</v>
      </c>
    </row>
    <row r="2" spans="1:13" x14ac:dyDescent="0.3">
      <c r="A2" s="7"/>
      <c r="B2" s="7" t="s">
        <v>36</v>
      </c>
      <c r="C2" s="7">
        <v>2000</v>
      </c>
      <c r="D2" s="7">
        <f>44.5*C2</f>
        <v>89000</v>
      </c>
      <c r="F2">
        <v>93245</v>
      </c>
      <c r="G2" t="s">
        <v>39</v>
      </c>
      <c r="K2">
        <f>F2/44</f>
        <v>2119.2045454545455</v>
      </c>
      <c r="L2">
        <f>K2/12</f>
        <v>176.60037878787878</v>
      </c>
      <c r="M2">
        <f>L2-L1</f>
        <v>34.933712121212125</v>
      </c>
    </row>
    <row r="3" spans="1:13" x14ac:dyDescent="0.3">
      <c r="A3" s="7"/>
      <c r="B3" s="7" t="s">
        <v>35</v>
      </c>
      <c r="C3" s="7">
        <v>500</v>
      </c>
      <c r="D3" s="7">
        <f>44.5*C3</f>
        <v>22250</v>
      </c>
      <c r="F3">
        <f>F2+20000</f>
        <v>113245</v>
      </c>
      <c r="G3" t="s">
        <v>40</v>
      </c>
      <c r="K3">
        <f>F3/44</f>
        <v>2573.75</v>
      </c>
      <c r="L3" s="5">
        <f t="shared" ref="L3:L4" si="0">K3/12</f>
        <v>214.47916666666666</v>
      </c>
      <c r="M3">
        <f>L3-L1</f>
        <v>72.8125</v>
      </c>
    </row>
    <row r="4" spans="1:13" x14ac:dyDescent="0.3">
      <c r="A4" s="7"/>
      <c r="B4" s="7" t="s">
        <v>8</v>
      </c>
      <c r="C4" s="7"/>
      <c r="D4" s="7">
        <v>-1300</v>
      </c>
      <c r="F4">
        <f>F3+15000</f>
        <v>128245</v>
      </c>
      <c r="G4" t="s">
        <v>41</v>
      </c>
      <c r="K4">
        <f>F4/44</f>
        <v>2914.659090909091</v>
      </c>
      <c r="L4" s="5">
        <f t="shared" si="0"/>
        <v>242.88825757575759</v>
      </c>
      <c r="M4">
        <f>L4-L1</f>
        <v>101.22159090909093</v>
      </c>
    </row>
    <row r="5" spans="1:13" x14ac:dyDescent="0.3">
      <c r="A5" s="7"/>
      <c r="B5" s="7"/>
      <c r="C5" s="7"/>
      <c r="D5" s="7"/>
      <c r="F5">
        <f>F4+40000</f>
        <v>168245</v>
      </c>
      <c r="G5" t="s">
        <v>42</v>
      </c>
      <c r="K5">
        <f>F5/44</f>
        <v>3823.75</v>
      </c>
      <c r="L5">
        <f>K5/12</f>
        <v>318.64583333333331</v>
      </c>
      <c r="M5" s="5">
        <f>L5-L2</f>
        <v>142.04545454545453</v>
      </c>
    </row>
    <row r="6" spans="1:13" x14ac:dyDescent="0.3">
      <c r="A6" s="9" t="s">
        <v>13</v>
      </c>
      <c r="B6" s="7"/>
      <c r="C6" s="7"/>
      <c r="D6" s="7"/>
      <c r="F6">
        <f>(500*12)+1700</f>
        <v>7700</v>
      </c>
      <c r="G6">
        <f>44*F6</f>
        <v>338800</v>
      </c>
      <c r="L6">
        <f>8000/44</f>
        <v>181.81818181818181</v>
      </c>
    </row>
    <row r="7" spans="1:13" x14ac:dyDescent="0.3">
      <c r="A7" s="7"/>
      <c r="B7" s="7" t="s">
        <v>2</v>
      </c>
      <c r="C7" s="7"/>
      <c r="D7" s="8">
        <v>-35000</v>
      </c>
      <c r="L7">
        <f>35000/44</f>
        <v>795.4545454545455</v>
      </c>
    </row>
    <row r="8" spans="1:13" x14ac:dyDescent="0.3">
      <c r="A8" s="7"/>
      <c r="B8" s="7" t="s">
        <v>27</v>
      </c>
      <c r="C8" s="7"/>
      <c r="D8" s="8">
        <v>-10000</v>
      </c>
    </row>
    <row r="9" spans="1:13" x14ac:dyDescent="0.3">
      <c r="A9" s="7"/>
      <c r="B9" s="7" t="s">
        <v>9</v>
      </c>
      <c r="C9" s="7"/>
      <c r="D9" s="8">
        <v>-1645</v>
      </c>
    </row>
    <row r="10" spans="1:13" x14ac:dyDescent="0.3">
      <c r="A10" s="7"/>
      <c r="B10" s="7"/>
      <c r="C10" s="7"/>
      <c r="D10" s="7"/>
    </row>
    <row r="11" spans="1:13" x14ac:dyDescent="0.3">
      <c r="A11" s="9" t="s">
        <v>1</v>
      </c>
      <c r="B11" s="7"/>
      <c r="C11" s="7"/>
      <c r="D11" s="7"/>
    </row>
    <row r="12" spans="1:13" x14ac:dyDescent="0.3">
      <c r="A12" s="7"/>
      <c r="B12" s="7" t="s">
        <v>34</v>
      </c>
      <c r="C12" s="7"/>
      <c r="D12" s="8">
        <v>-1800</v>
      </c>
    </row>
    <row r="13" spans="1:13" x14ac:dyDescent="0.3">
      <c r="A13" s="7"/>
      <c r="B13" s="7" t="s">
        <v>3</v>
      </c>
      <c r="C13" s="7"/>
      <c r="D13" s="8">
        <v>-3000</v>
      </c>
    </row>
    <row r="14" spans="1:13" x14ac:dyDescent="0.3">
      <c r="A14" s="7"/>
      <c r="B14" s="7" t="s">
        <v>4</v>
      </c>
      <c r="C14" s="7"/>
      <c r="D14" s="8">
        <v>-500</v>
      </c>
    </row>
    <row r="15" spans="1:13" x14ac:dyDescent="0.3">
      <c r="A15" s="7"/>
      <c r="B15" s="7" t="s">
        <v>31</v>
      </c>
      <c r="C15" s="7"/>
      <c r="D15" s="7">
        <v>-1000</v>
      </c>
    </row>
    <row r="16" spans="1:13" x14ac:dyDescent="0.3">
      <c r="A16" s="9" t="s">
        <v>5</v>
      </c>
      <c r="B16" s="7"/>
      <c r="C16" s="7"/>
      <c r="D16" s="7"/>
    </row>
    <row r="17" spans="1:7" x14ac:dyDescent="0.3">
      <c r="A17" s="7"/>
      <c r="B17" s="7" t="s">
        <v>20</v>
      </c>
      <c r="C17" s="7"/>
      <c r="D17" s="8">
        <v>-18500</v>
      </c>
    </row>
    <row r="18" spans="1:7" x14ac:dyDescent="0.3">
      <c r="A18" s="7"/>
      <c r="B18" s="7" t="s">
        <v>10</v>
      </c>
      <c r="C18" s="7"/>
      <c r="D18" s="8">
        <v>-3500</v>
      </c>
    </row>
    <row r="19" spans="1:7" x14ac:dyDescent="0.3">
      <c r="A19" s="7"/>
      <c r="B19" s="7" t="s">
        <v>21</v>
      </c>
      <c r="C19" s="7"/>
      <c r="D19" s="8">
        <v>-2000</v>
      </c>
    </row>
    <row r="20" spans="1:7" x14ac:dyDescent="0.3">
      <c r="A20" s="7"/>
      <c r="B20" s="7"/>
      <c r="C20" s="7"/>
      <c r="D20" s="7"/>
    </row>
    <row r="21" spans="1:7" x14ac:dyDescent="0.3">
      <c r="A21" s="7"/>
      <c r="B21" s="7" t="s">
        <v>22</v>
      </c>
      <c r="C21" s="7"/>
      <c r="D21" s="8">
        <v>-5000</v>
      </c>
    </row>
    <row r="22" spans="1:7" x14ac:dyDescent="0.3">
      <c r="A22" s="7"/>
      <c r="B22" s="7"/>
      <c r="C22" s="7"/>
      <c r="D22" s="7"/>
    </row>
    <row r="23" spans="1:7" x14ac:dyDescent="0.3">
      <c r="A23" s="7"/>
      <c r="B23" s="7" t="s">
        <v>23</v>
      </c>
      <c r="C23" s="7"/>
      <c r="D23" s="8">
        <v>-10000</v>
      </c>
    </row>
    <row r="24" spans="1:7" x14ac:dyDescent="0.3">
      <c r="A24" s="7"/>
      <c r="B24" s="7"/>
      <c r="C24" s="7"/>
      <c r="D24" s="7"/>
    </row>
    <row r="25" spans="1:7" x14ac:dyDescent="0.3">
      <c r="A25" s="7"/>
      <c r="B25" s="7"/>
      <c r="C25" s="7"/>
      <c r="D25" s="8"/>
      <c r="F25">
        <f>C1*44</f>
        <v>74800</v>
      </c>
      <c r="G25" s="6">
        <f>D27+F25</f>
        <v>-18445</v>
      </c>
    </row>
    <row r="26" spans="1:7" x14ac:dyDescent="0.3">
      <c r="A26" s="7"/>
      <c r="B26" s="7"/>
      <c r="C26" s="7"/>
      <c r="D26" s="8"/>
    </row>
    <row r="27" spans="1:7" x14ac:dyDescent="0.3">
      <c r="A27" s="9" t="s">
        <v>33</v>
      </c>
      <c r="B27" s="7"/>
      <c r="C27" s="7"/>
      <c r="D27" s="8">
        <f>SUM(D4:D24)</f>
        <v>-93245</v>
      </c>
    </row>
    <row r="28" spans="1:7" x14ac:dyDescent="0.3">
      <c r="A28" s="7" t="s">
        <v>37</v>
      </c>
      <c r="B28" s="7"/>
      <c r="C28" s="7"/>
      <c r="D28" s="7">
        <f>D2+D3</f>
        <v>111250</v>
      </c>
    </row>
    <row r="29" spans="1:7" ht="15" thickBot="1" x14ac:dyDescent="0.35">
      <c r="A29" s="9" t="s">
        <v>38</v>
      </c>
      <c r="B29" s="7"/>
      <c r="C29" s="7"/>
      <c r="D29" s="10">
        <f>D27+D28</f>
        <v>18005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42F56-ECEC-4236-934F-F289019D4F9E}">
  <dimension ref="A1:J73"/>
  <sheetViews>
    <sheetView tabSelected="1" topLeftCell="A14" zoomScale="90" zoomScaleNormal="90" workbookViewId="0">
      <selection activeCell="H40" sqref="H40"/>
    </sheetView>
  </sheetViews>
  <sheetFormatPr defaultRowHeight="14.4" x14ac:dyDescent="0.3"/>
  <cols>
    <col min="1" max="1" width="40.109375" bestFit="1" customWidth="1"/>
    <col min="2" max="2" width="11" bestFit="1" customWidth="1"/>
    <col min="3" max="4" width="9.88671875" bestFit="1" customWidth="1"/>
    <col min="5" max="5" width="10.44140625" bestFit="1" customWidth="1"/>
    <col min="6" max="6" width="9.88671875" bestFit="1" customWidth="1"/>
  </cols>
  <sheetData>
    <row r="1" spans="1:10" x14ac:dyDescent="0.3">
      <c r="A1" s="13" t="s">
        <v>170</v>
      </c>
      <c r="B1" s="14"/>
      <c r="C1" s="14"/>
      <c r="D1" s="14"/>
    </row>
    <row r="2" spans="1:10" x14ac:dyDescent="0.3">
      <c r="A2" s="14"/>
      <c r="B2" s="14" t="s">
        <v>6</v>
      </c>
      <c r="C2" s="14" t="s">
        <v>0</v>
      </c>
      <c r="D2" s="14" t="s">
        <v>12</v>
      </c>
    </row>
    <row r="3" spans="1:10" x14ac:dyDescent="0.3">
      <c r="A3" s="13" t="s">
        <v>171</v>
      </c>
      <c r="B3" s="15"/>
      <c r="C3" s="16">
        <v>75250</v>
      </c>
      <c r="D3" s="14"/>
      <c r="F3" s="2"/>
      <c r="G3" s="2"/>
      <c r="J3" s="22"/>
    </row>
    <row r="4" spans="1:10" x14ac:dyDescent="0.3">
      <c r="A4" s="14" t="s">
        <v>26</v>
      </c>
      <c r="B4" s="14"/>
      <c r="C4" s="17">
        <v>116.32</v>
      </c>
      <c r="D4" s="14"/>
    </row>
    <row r="5" spans="1:10" x14ac:dyDescent="0.3">
      <c r="A5" s="14" t="s">
        <v>88</v>
      </c>
      <c r="B5" s="14"/>
      <c r="C5" s="14"/>
      <c r="D5" s="18">
        <v>1114.71</v>
      </c>
      <c r="G5" s="5"/>
    </row>
    <row r="6" spans="1:10" s="5" customFormat="1" x14ac:dyDescent="0.3">
      <c r="A6" s="14" t="s">
        <v>162</v>
      </c>
      <c r="B6" s="14"/>
      <c r="C6" s="14"/>
      <c r="D6" s="18">
        <v>3000</v>
      </c>
    </row>
    <row r="7" spans="1:10" x14ac:dyDescent="0.3">
      <c r="A7" s="14"/>
      <c r="B7" s="14"/>
      <c r="C7" s="14"/>
      <c r="D7" s="14"/>
    </row>
    <row r="8" spans="1:10" x14ac:dyDescent="0.3">
      <c r="A8" s="13" t="s">
        <v>13</v>
      </c>
      <c r="B8" s="14"/>
      <c r="C8" s="14"/>
      <c r="D8" s="14"/>
    </row>
    <row r="9" spans="1:10" x14ac:dyDescent="0.3">
      <c r="A9" s="14" t="s">
        <v>2</v>
      </c>
      <c r="B9" s="14"/>
      <c r="C9" s="14"/>
      <c r="D9" s="18">
        <v>32500</v>
      </c>
    </row>
    <row r="10" spans="1:10" x14ac:dyDescent="0.3">
      <c r="A10" s="14" t="s">
        <v>31</v>
      </c>
      <c r="B10" s="14"/>
      <c r="C10" s="14"/>
      <c r="D10" s="18">
        <v>1137</v>
      </c>
    </row>
    <row r="11" spans="1:10" x14ac:dyDescent="0.3">
      <c r="A11" s="14" t="s">
        <v>28</v>
      </c>
      <c r="B11" s="14"/>
      <c r="C11" s="14"/>
      <c r="D11" s="18">
        <v>6806.25</v>
      </c>
    </row>
    <row r="12" spans="1:10" x14ac:dyDescent="0.3">
      <c r="A12" s="14" t="s">
        <v>15</v>
      </c>
      <c r="B12" s="14"/>
      <c r="C12" s="14"/>
      <c r="D12" s="18">
        <v>18250</v>
      </c>
    </row>
    <row r="13" spans="1:10" x14ac:dyDescent="0.3">
      <c r="A13" s="14" t="s">
        <v>9</v>
      </c>
      <c r="B13" s="14"/>
      <c r="C13" s="14"/>
      <c r="D13" s="18">
        <v>1580.59</v>
      </c>
    </row>
    <row r="14" spans="1:10" x14ac:dyDescent="0.3">
      <c r="A14" s="14" t="s">
        <v>32</v>
      </c>
      <c r="B14" s="14"/>
      <c r="C14" s="14"/>
      <c r="D14" s="18">
        <v>5298</v>
      </c>
    </row>
    <row r="15" spans="1:10" s="5" customFormat="1" x14ac:dyDescent="0.3">
      <c r="A15" s="14" t="s">
        <v>44</v>
      </c>
      <c r="B15" s="14"/>
      <c r="C15" s="14"/>
      <c r="D15" s="18">
        <v>2442.65</v>
      </c>
    </row>
    <row r="16" spans="1:10" x14ac:dyDescent="0.3">
      <c r="A16" s="14"/>
      <c r="B16" s="14"/>
      <c r="C16" s="14"/>
      <c r="D16" s="14"/>
    </row>
    <row r="17" spans="1:5" x14ac:dyDescent="0.3">
      <c r="A17" s="13" t="s">
        <v>1</v>
      </c>
      <c r="B17" s="14"/>
      <c r="C17" s="14"/>
      <c r="D17" s="14"/>
    </row>
    <row r="18" spans="1:5" x14ac:dyDescent="0.3">
      <c r="A18" s="14" t="s">
        <v>3</v>
      </c>
      <c r="B18" s="14"/>
      <c r="C18" s="14"/>
      <c r="D18" s="18">
        <v>3439</v>
      </c>
    </row>
    <row r="19" spans="1:5" x14ac:dyDescent="0.3">
      <c r="A19" s="14" t="s">
        <v>29</v>
      </c>
      <c r="B19" s="14"/>
      <c r="C19" s="14"/>
      <c r="D19" s="18">
        <v>1293</v>
      </c>
    </row>
    <row r="20" spans="1:5" x14ac:dyDescent="0.3">
      <c r="A20" s="14"/>
      <c r="B20" s="14"/>
      <c r="C20" s="14"/>
      <c r="D20" s="14"/>
    </row>
    <row r="21" spans="1:5" x14ac:dyDescent="0.3">
      <c r="A21" s="13" t="s">
        <v>5</v>
      </c>
      <c r="B21" s="14"/>
      <c r="C21" s="14"/>
      <c r="D21" s="14"/>
    </row>
    <row r="22" spans="1:5" x14ac:dyDescent="0.3">
      <c r="A22" s="14" t="s">
        <v>4</v>
      </c>
      <c r="B22" s="14"/>
      <c r="C22" s="14"/>
      <c r="D22" s="18">
        <v>196.9</v>
      </c>
    </row>
    <row r="23" spans="1:5" x14ac:dyDescent="0.3">
      <c r="A23" s="14" t="s">
        <v>14</v>
      </c>
      <c r="B23" s="14"/>
      <c r="C23" s="14"/>
      <c r="D23" s="18">
        <v>1630.45</v>
      </c>
    </row>
    <row r="24" spans="1:5" x14ac:dyDescent="0.3">
      <c r="A24" s="14" t="s">
        <v>30</v>
      </c>
      <c r="B24" s="14"/>
      <c r="C24" s="14"/>
      <c r="D24" s="16">
        <v>2152</v>
      </c>
    </row>
    <row r="25" spans="1:5" s="5" customFormat="1" x14ac:dyDescent="0.3">
      <c r="A25" s="14" t="s">
        <v>43</v>
      </c>
      <c r="B25" s="14"/>
      <c r="C25" s="14"/>
      <c r="D25" s="18">
        <v>6370</v>
      </c>
    </row>
    <row r="26" spans="1:5" x14ac:dyDescent="0.3">
      <c r="A26" s="14"/>
      <c r="B26" s="14"/>
      <c r="C26" s="14"/>
      <c r="D26" s="16"/>
    </row>
    <row r="27" spans="1:5" x14ac:dyDescent="0.3">
      <c r="A27" s="14" t="s">
        <v>17</v>
      </c>
      <c r="B27" s="14"/>
      <c r="C27" s="15">
        <f>SUM(C3:C26)</f>
        <v>75366.320000000007</v>
      </c>
      <c r="D27" s="16">
        <f>SUM(D3:D26)</f>
        <v>87210.549999999974</v>
      </c>
    </row>
    <row r="28" spans="1:5" x14ac:dyDescent="0.3">
      <c r="A28" s="14"/>
      <c r="B28" s="14"/>
      <c r="C28" s="14"/>
      <c r="D28" s="14"/>
    </row>
    <row r="29" spans="1:5" x14ac:dyDescent="0.3">
      <c r="A29" s="14" t="s">
        <v>11</v>
      </c>
      <c r="B29" s="14"/>
      <c r="C29" s="14"/>
      <c r="D29" s="16"/>
      <c r="E29" s="4">
        <f>SUM(C27-D27)</f>
        <v>-11844.229999999967</v>
      </c>
    </row>
    <row r="30" spans="1:5" x14ac:dyDescent="0.3">
      <c r="A30" s="14"/>
      <c r="B30" s="14"/>
      <c r="C30" s="14"/>
      <c r="D30" s="16"/>
      <c r="E30" s="3"/>
    </row>
    <row r="31" spans="1:5" x14ac:dyDescent="0.3">
      <c r="A31" s="13" t="s">
        <v>172</v>
      </c>
      <c r="B31" s="14"/>
      <c r="C31" s="14"/>
      <c r="D31" s="16"/>
      <c r="E31" s="3"/>
    </row>
    <row r="32" spans="1:5" x14ac:dyDescent="0.3">
      <c r="A32" s="14"/>
      <c r="B32" s="14"/>
      <c r="C32" s="14"/>
      <c r="D32" s="16"/>
    </row>
    <row r="33" spans="1:4" x14ac:dyDescent="0.3">
      <c r="A33" s="13" t="s">
        <v>6</v>
      </c>
      <c r="B33" s="14"/>
      <c r="C33" s="14"/>
      <c r="D33" s="14"/>
    </row>
    <row r="34" spans="1:4" x14ac:dyDescent="0.3">
      <c r="A34" s="14"/>
      <c r="B34" s="16"/>
      <c r="C34" s="14"/>
      <c r="D34" s="14"/>
    </row>
    <row r="35" spans="1:4" x14ac:dyDescent="0.3">
      <c r="A35" s="19" t="s">
        <v>16</v>
      </c>
      <c r="B35" s="16">
        <v>127273.68</v>
      </c>
      <c r="C35" s="14"/>
      <c r="D35" s="14"/>
    </row>
    <row r="36" spans="1:4" x14ac:dyDescent="0.3">
      <c r="A36" s="14"/>
      <c r="B36" s="14"/>
      <c r="C36" s="14"/>
      <c r="D36" s="14"/>
    </row>
    <row r="37" spans="1:4" x14ac:dyDescent="0.3">
      <c r="A37" s="13" t="s">
        <v>7</v>
      </c>
      <c r="B37" s="14"/>
      <c r="C37" s="14"/>
      <c r="D37" s="14"/>
    </row>
    <row r="38" spans="1:4" x14ac:dyDescent="0.3">
      <c r="A38" s="14"/>
      <c r="B38" s="14"/>
      <c r="C38" s="14"/>
      <c r="D38" s="14"/>
    </row>
    <row r="39" spans="1:4" x14ac:dyDescent="0.3">
      <c r="A39" s="14" t="s">
        <v>24</v>
      </c>
      <c r="B39" s="20">
        <f>B35</f>
        <v>127273.68</v>
      </c>
      <c r="C39" s="14"/>
      <c r="D39" s="16"/>
    </row>
    <row r="40" spans="1:4" x14ac:dyDescent="0.3">
      <c r="A40" s="14" t="s">
        <v>18</v>
      </c>
      <c r="B40" s="21">
        <f>E29</f>
        <v>-11844.229999999967</v>
      </c>
      <c r="C40" s="14"/>
      <c r="D40" s="14"/>
    </row>
    <row r="41" spans="1:4" x14ac:dyDescent="0.3">
      <c r="A41" s="14" t="s">
        <v>25</v>
      </c>
      <c r="B41" s="20">
        <f>B39+B40</f>
        <v>115429.45000000003</v>
      </c>
      <c r="C41" s="16"/>
      <c r="D41" s="16"/>
    </row>
    <row r="42" spans="1:4" x14ac:dyDescent="0.3">
      <c r="A42" s="14"/>
      <c r="B42" s="14"/>
      <c r="C42" s="14"/>
      <c r="D42" s="14"/>
    </row>
    <row r="43" spans="1:4" x14ac:dyDescent="0.3">
      <c r="A43" s="14"/>
      <c r="B43" s="14"/>
      <c r="C43" s="14"/>
      <c r="D43" s="14"/>
    </row>
    <row r="44" spans="1:4" x14ac:dyDescent="0.3">
      <c r="A44" s="14"/>
      <c r="B44" s="14"/>
      <c r="C44" s="14"/>
      <c r="D44" s="14"/>
    </row>
    <row r="45" spans="1:4" x14ac:dyDescent="0.3">
      <c r="A45" s="14"/>
      <c r="B45" s="14"/>
      <c r="C45" s="14"/>
      <c r="D45" s="14"/>
    </row>
    <row r="46" spans="1:4" x14ac:dyDescent="0.3">
      <c r="A46" s="14"/>
      <c r="B46" s="14"/>
      <c r="C46" s="15"/>
      <c r="D46" s="14"/>
    </row>
    <row r="47" spans="1:4" x14ac:dyDescent="0.3">
      <c r="A47" s="14"/>
      <c r="B47" s="14"/>
      <c r="C47" s="14"/>
      <c r="D47" s="14"/>
    </row>
    <row r="48" spans="1:4" x14ac:dyDescent="0.3">
      <c r="A48" s="14"/>
      <c r="B48" s="14"/>
      <c r="C48" s="14"/>
      <c r="D48" s="14"/>
    </row>
    <row r="49" spans="1:4" x14ac:dyDescent="0.3">
      <c r="A49" s="14"/>
      <c r="B49" s="14"/>
      <c r="C49" s="14"/>
      <c r="D49" s="14"/>
    </row>
    <row r="50" spans="1:4" x14ac:dyDescent="0.3">
      <c r="A50" s="14"/>
      <c r="B50" s="14"/>
      <c r="C50" s="14"/>
      <c r="D50" s="14"/>
    </row>
    <row r="51" spans="1:4" x14ac:dyDescent="0.3">
      <c r="A51" s="14"/>
      <c r="B51" s="14"/>
      <c r="C51" s="15"/>
      <c r="D51" s="15"/>
    </row>
    <row r="52" spans="1:4" x14ac:dyDescent="0.3">
      <c r="A52" s="14"/>
      <c r="B52" s="14"/>
      <c r="C52" s="15"/>
      <c r="D52" s="15"/>
    </row>
    <row r="53" spans="1:4" x14ac:dyDescent="0.3">
      <c r="A53" s="14"/>
      <c r="B53" s="14"/>
      <c r="C53" s="15"/>
      <c r="D53" s="15"/>
    </row>
    <row r="54" spans="1:4" x14ac:dyDescent="0.3">
      <c r="A54" s="14"/>
      <c r="B54" s="14"/>
      <c r="C54" s="14"/>
      <c r="D54" s="14"/>
    </row>
    <row r="56" spans="1:4" x14ac:dyDescent="0.3">
      <c r="C56" s="1"/>
      <c r="D56" s="1"/>
    </row>
    <row r="57" spans="1:4" x14ac:dyDescent="0.3">
      <c r="C57" s="1"/>
      <c r="D57" s="1"/>
    </row>
    <row r="58" spans="1:4" x14ac:dyDescent="0.3">
      <c r="C58" s="1"/>
      <c r="D58" s="1"/>
    </row>
    <row r="61" spans="1:4" x14ac:dyDescent="0.3">
      <c r="C61" s="1"/>
      <c r="D61" s="1"/>
    </row>
    <row r="62" spans="1:4" x14ac:dyDescent="0.3">
      <c r="C62" s="1"/>
      <c r="D62" s="1"/>
    </row>
    <row r="63" spans="1:4" x14ac:dyDescent="0.3">
      <c r="C63" s="1"/>
      <c r="D63" s="1"/>
    </row>
    <row r="65" spans="3:4" x14ac:dyDescent="0.3">
      <c r="C65" s="1"/>
      <c r="D65" s="1"/>
    </row>
    <row r="67" spans="3:4" x14ac:dyDescent="0.3">
      <c r="C67" s="1"/>
      <c r="D67" s="1"/>
    </row>
    <row r="69" spans="3:4" x14ac:dyDescent="0.3">
      <c r="C69" s="1"/>
      <c r="D69" s="1"/>
    </row>
    <row r="70" spans="3:4" x14ac:dyDescent="0.3">
      <c r="C70" s="1"/>
      <c r="D70" s="1"/>
    </row>
    <row r="71" spans="3:4" x14ac:dyDescent="0.3">
      <c r="D71" s="1"/>
    </row>
    <row r="73" spans="3:4" x14ac:dyDescent="0.3">
      <c r="D73" s="1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851F3-5EA4-41EB-9E2F-6E7FFABAA79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D54A8-7783-47DC-B5FD-A097DABB26EC}">
  <dimension ref="A1:H85"/>
  <sheetViews>
    <sheetView zoomScaleNormal="100" workbookViewId="0">
      <selection activeCell="F9" sqref="F9"/>
    </sheetView>
  </sheetViews>
  <sheetFormatPr defaultColWidth="9.109375" defaultRowHeight="14.4" x14ac:dyDescent="0.3"/>
  <cols>
    <col min="1" max="1" width="10.109375" style="5" bestFit="1" customWidth="1"/>
    <col min="2" max="2" width="25.109375" style="5" bestFit="1" customWidth="1"/>
    <col min="3" max="3" width="10.109375" style="5" bestFit="1" customWidth="1"/>
    <col min="4" max="4" width="9.88671875" style="5" bestFit="1" customWidth="1"/>
    <col min="5" max="5" width="10.109375" style="5" bestFit="1" customWidth="1"/>
    <col min="6" max="16384" width="9.109375" style="5"/>
  </cols>
  <sheetData>
    <row r="1" spans="1:8" x14ac:dyDescent="0.3">
      <c r="A1" s="5" t="s">
        <v>161</v>
      </c>
      <c r="B1" s="5" t="s">
        <v>160</v>
      </c>
      <c r="C1" s="5" t="s">
        <v>159</v>
      </c>
      <c r="D1" s="5" t="s">
        <v>158</v>
      </c>
      <c r="E1" s="5" t="s">
        <v>157</v>
      </c>
      <c r="F1" s="5" t="s">
        <v>166</v>
      </c>
      <c r="G1" s="5" t="s">
        <v>167</v>
      </c>
      <c r="H1" s="5" t="s">
        <v>167</v>
      </c>
    </row>
    <row r="2" spans="1:8" x14ac:dyDescent="0.3">
      <c r="A2" s="11" t="s">
        <v>155</v>
      </c>
      <c r="B2" s="11" t="s">
        <v>88</v>
      </c>
      <c r="C2" s="11" t="s">
        <v>156</v>
      </c>
      <c r="D2" s="11">
        <v>-251.66</v>
      </c>
      <c r="E2" s="12">
        <v>115429.45</v>
      </c>
      <c r="G2" s="5" t="s">
        <v>163</v>
      </c>
      <c r="H2" s="2">
        <v>75150</v>
      </c>
    </row>
    <row r="3" spans="1:8" x14ac:dyDescent="0.3">
      <c r="A3" s="11" t="s">
        <v>155</v>
      </c>
      <c r="B3" s="11" t="s">
        <v>53</v>
      </c>
      <c r="C3" s="11" t="s">
        <v>155</v>
      </c>
      <c r="D3" s="11">
        <v>-787</v>
      </c>
      <c r="E3" s="12">
        <v>115681.11</v>
      </c>
    </row>
    <row r="4" spans="1:8" x14ac:dyDescent="0.3">
      <c r="A4" s="11" t="s">
        <v>153</v>
      </c>
      <c r="B4" s="11" t="s">
        <v>154</v>
      </c>
      <c r="C4" s="11" t="s">
        <v>153</v>
      </c>
      <c r="D4" s="12">
        <v>1600</v>
      </c>
      <c r="E4" s="12">
        <v>116468.11</v>
      </c>
      <c r="F4" s="11" t="s">
        <v>165</v>
      </c>
      <c r="H4" s="5" t="s">
        <v>164</v>
      </c>
    </row>
    <row r="5" spans="1:8" x14ac:dyDescent="0.3">
      <c r="A5" s="11" t="s">
        <v>150</v>
      </c>
      <c r="B5" s="11" t="s">
        <v>152</v>
      </c>
      <c r="C5" s="11" t="s">
        <v>150</v>
      </c>
      <c r="D5" s="12">
        <v>-6370</v>
      </c>
      <c r="E5" s="12">
        <v>114868.11</v>
      </c>
    </row>
    <row r="6" spans="1:8" x14ac:dyDescent="0.3">
      <c r="A6" s="11" t="s">
        <v>150</v>
      </c>
      <c r="B6" s="11" t="s">
        <v>151</v>
      </c>
      <c r="C6" s="11" t="s">
        <v>150</v>
      </c>
      <c r="D6" s="12">
        <v>-2442.65</v>
      </c>
      <c r="E6" s="12">
        <v>121238.11</v>
      </c>
    </row>
    <row r="7" spans="1:8" x14ac:dyDescent="0.3">
      <c r="A7" s="11" t="s">
        <v>149</v>
      </c>
      <c r="B7" s="11" t="s">
        <v>53</v>
      </c>
      <c r="C7" s="11" t="s">
        <v>149</v>
      </c>
      <c r="D7" s="11">
        <v>-41</v>
      </c>
      <c r="E7" s="12">
        <v>123680.76</v>
      </c>
    </row>
    <row r="8" spans="1:8" x14ac:dyDescent="0.3">
      <c r="A8" s="5" t="s">
        <v>146</v>
      </c>
      <c r="B8" s="5" t="s">
        <v>148</v>
      </c>
      <c r="C8" s="5" t="s">
        <v>146</v>
      </c>
      <c r="D8" s="2">
        <v>-2152</v>
      </c>
      <c r="E8" s="2">
        <v>123721.76</v>
      </c>
    </row>
    <row r="9" spans="1:8" x14ac:dyDescent="0.3">
      <c r="A9" s="11" t="s">
        <v>146</v>
      </c>
      <c r="B9" s="11" t="s">
        <v>147</v>
      </c>
      <c r="C9" s="11" t="s">
        <v>146</v>
      </c>
      <c r="D9" s="11">
        <v>-449</v>
      </c>
      <c r="E9" s="12">
        <v>125873.76</v>
      </c>
    </row>
    <row r="10" spans="1:8" x14ac:dyDescent="0.3">
      <c r="A10" s="11" t="s">
        <v>141</v>
      </c>
      <c r="B10" s="11" t="s">
        <v>145</v>
      </c>
      <c r="C10" s="11" t="s">
        <v>141</v>
      </c>
      <c r="D10" s="11">
        <v>-688</v>
      </c>
      <c r="E10" s="12">
        <v>126322.76</v>
      </c>
    </row>
    <row r="11" spans="1:8" x14ac:dyDescent="0.3">
      <c r="A11" s="11" t="s">
        <v>141</v>
      </c>
      <c r="B11" s="11" t="s">
        <v>144</v>
      </c>
      <c r="C11" s="11" t="s">
        <v>141</v>
      </c>
      <c r="D11" s="11">
        <v>-168.75</v>
      </c>
      <c r="E11" s="12">
        <v>127010.76</v>
      </c>
    </row>
    <row r="12" spans="1:8" x14ac:dyDescent="0.3">
      <c r="A12" s="11" t="s">
        <v>141</v>
      </c>
      <c r="B12" s="11" t="s">
        <v>143</v>
      </c>
      <c r="C12" s="11" t="s">
        <v>141</v>
      </c>
      <c r="D12" s="11">
        <v>-302.2</v>
      </c>
      <c r="E12" s="12">
        <v>127179.51</v>
      </c>
    </row>
    <row r="13" spans="1:8" x14ac:dyDescent="0.3">
      <c r="A13" s="11" t="s">
        <v>141</v>
      </c>
      <c r="B13" s="11" t="s">
        <v>142</v>
      </c>
      <c r="C13" s="11" t="s">
        <v>141</v>
      </c>
      <c r="D13" s="12">
        <v>-25048</v>
      </c>
      <c r="E13" s="12">
        <v>127481.71</v>
      </c>
    </row>
    <row r="14" spans="1:8" x14ac:dyDescent="0.3">
      <c r="A14" s="11" t="s">
        <v>140</v>
      </c>
      <c r="B14" s="11" t="s">
        <v>53</v>
      </c>
      <c r="C14" s="11" t="s">
        <v>140</v>
      </c>
      <c r="D14" s="11">
        <v>-37</v>
      </c>
      <c r="E14" s="12">
        <v>152529.71</v>
      </c>
    </row>
    <row r="15" spans="1:8" x14ac:dyDescent="0.3">
      <c r="A15" s="11" t="s">
        <v>137</v>
      </c>
      <c r="B15" s="11" t="s">
        <v>139</v>
      </c>
      <c r="C15" s="11" t="s">
        <v>137</v>
      </c>
      <c r="D15" s="12">
        <v>-1159.5</v>
      </c>
      <c r="E15" s="12">
        <v>152566.71</v>
      </c>
    </row>
    <row r="16" spans="1:8" x14ac:dyDescent="0.3">
      <c r="A16" s="11" t="s">
        <v>137</v>
      </c>
      <c r="B16" s="11" t="s">
        <v>138</v>
      </c>
      <c r="C16" s="11" t="s">
        <v>137</v>
      </c>
      <c r="D16" s="12">
        <v>-22500</v>
      </c>
      <c r="E16" s="12">
        <v>153726.21</v>
      </c>
      <c r="F16" s="11"/>
    </row>
    <row r="17" spans="1:6" x14ac:dyDescent="0.3">
      <c r="A17" s="11" t="s">
        <v>136</v>
      </c>
      <c r="B17" s="11" t="s">
        <v>88</v>
      </c>
      <c r="C17" s="11" t="s">
        <v>137</v>
      </c>
      <c r="D17" s="11">
        <v>-331.68</v>
      </c>
      <c r="E17" s="12">
        <v>176226.21</v>
      </c>
    </row>
    <row r="18" spans="1:6" x14ac:dyDescent="0.3">
      <c r="A18" s="11" t="s">
        <v>136</v>
      </c>
      <c r="B18" s="11" t="s">
        <v>53</v>
      </c>
      <c r="C18" s="11" t="s">
        <v>136</v>
      </c>
      <c r="D18" s="11">
        <v>-785</v>
      </c>
      <c r="E18" s="12">
        <v>176557.89</v>
      </c>
    </row>
    <row r="19" spans="1:6" x14ac:dyDescent="0.3">
      <c r="A19" s="11" t="s">
        <v>134</v>
      </c>
      <c r="B19" s="11" t="s">
        <v>135</v>
      </c>
      <c r="C19" s="11" t="s">
        <v>134</v>
      </c>
      <c r="D19" s="11">
        <v>116.32</v>
      </c>
      <c r="E19" s="12">
        <v>177342.89</v>
      </c>
    </row>
    <row r="20" spans="1:6" x14ac:dyDescent="0.3">
      <c r="A20" s="11" t="s">
        <v>133</v>
      </c>
      <c r="B20" s="11" t="s">
        <v>53</v>
      </c>
      <c r="C20" s="11" t="s">
        <v>133</v>
      </c>
      <c r="D20" s="11">
        <v>-36</v>
      </c>
      <c r="E20" s="12">
        <v>177226.57</v>
      </c>
    </row>
    <row r="21" spans="1:6" x14ac:dyDescent="0.3">
      <c r="A21" s="11" t="s">
        <v>130</v>
      </c>
      <c r="B21" s="11" t="s">
        <v>132</v>
      </c>
      <c r="C21" s="11" t="s">
        <v>130</v>
      </c>
      <c r="D21" s="11">
        <v>-710</v>
      </c>
      <c r="E21" s="12">
        <v>177262.57</v>
      </c>
    </row>
    <row r="22" spans="1:6" x14ac:dyDescent="0.3">
      <c r="A22" s="11" t="s">
        <v>130</v>
      </c>
      <c r="B22" s="11" t="s">
        <v>131</v>
      </c>
      <c r="C22" s="11" t="s">
        <v>130</v>
      </c>
      <c r="D22" s="12">
        <v>1600</v>
      </c>
      <c r="E22" s="12">
        <v>177972.57</v>
      </c>
      <c r="F22" s="11" t="s">
        <v>165</v>
      </c>
    </row>
    <row r="23" spans="1:6" x14ac:dyDescent="0.3">
      <c r="A23" s="11" t="s">
        <v>128</v>
      </c>
      <c r="B23" s="11" t="s">
        <v>129</v>
      </c>
      <c r="C23" s="11" t="s">
        <v>128</v>
      </c>
      <c r="D23" s="12">
        <v>1600</v>
      </c>
      <c r="E23" s="12">
        <v>176372.57</v>
      </c>
      <c r="F23" s="11" t="s">
        <v>165</v>
      </c>
    </row>
    <row r="24" spans="1:6" x14ac:dyDescent="0.3">
      <c r="A24" s="11" t="s">
        <v>127</v>
      </c>
      <c r="B24" s="11" t="s">
        <v>53</v>
      </c>
      <c r="C24" s="11" t="s">
        <v>127</v>
      </c>
      <c r="D24" s="11">
        <v>-35</v>
      </c>
      <c r="E24" s="12">
        <v>174772.57</v>
      </c>
    </row>
    <row r="25" spans="1:6" x14ac:dyDescent="0.3">
      <c r="A25" s="11" t="s">
        <v>125</v>
      </c>
      <c r="B25" s="11" t="s">
        <v>88</v>
      </c>
      <c r="C25" s="11" t="s">
        <v>126</v>
      </c>
      <c r="D25" s="11">
        <v>-297.32</v>
      </c>
      <c r="E25" s="12">
        <v>174807.57</v>
      </c>
    </row>
    <row r="26" spans="1:6" x14ac:dyDescent="0.3">
      <c r="A26" s="11" t="s">
        <v>125</v>
      </c>
      <c r="B26" s="11" t="s">
        <v>53</v>
      </c>
      <c r="C26" s="11" t="s">
        <v>125</v>
      </c>
      <c r="D26" s="11">
        <v>-785</v>
      </c>
      <c r="E26" s="12">
        <v>175104.89</v>
      </c>
    </row>
    <row r="27" spans="1:6" x14ac:dyDescent="0.3">
      <c r="A27" s="11" t="s">
        <v>124</v>
      </c>
      <c r="B27" s="11" t="s">
        <v>53</v>
      </c>
      <c r="C27" s="11" t="s">
        <v>124</v>
      </c>
      <c r="D27" s="11">
        <v>-35</v>
      </c>
      <c r="E27" s="12">
        <v>175889.89</v>
      </c>
    </row>
    <row r="28" spans="1:6" x14ac:dyDescent="0.3">
      <c r="A28" s="11" t="s">
        <v>122</v>
      </c>
      <c r="B28" s="11" t="s">
        <v>123</v>
      </c>
      <c r="C28" s="11" t="s">
        <v>122</v>
      </c>
      <c r="D28" s="12">
        <v>1600</v>
      </c>
      <c r="E28" s="12">
        <v>175924.89</v>
      </c>
      <c r="F28" s="11" t="s">
        <v>165</v>
      </c>
    </row>
    <row r="29" spans="1:6" x14ac:dyDescent="0.3">
      <c r="A29" s="11" t="s">
        <v>120</v>
      </c>
      <c r="B29" s="11" t="s">
        <v>121</v>
      </c>
      <c r="C29" s="11" t="s">
        <v>120</v>
      </c>
      <c r="D29" s="12">
        <v>1600</v>
      </c>
      <c r="E29" s="12">
        <v>174324.89</v>
      </c>
      <c r="F29" s="11" t="s">
        <v>165</v>
      </c>
    </row>
    <row r="30" spans="1:6" x14ac:dyDescent="0.3">
      <c r="A30" s="11" t="s">
        <v>118</v>
      </c>
      <c r="B30" s="11" t="s">
        <v>119</v>
      </c>
      <c r="C30" s="11" t="s">
        <v>118</v>
      </c>
      <c r="D30" s="12">
        <v>8750</v>
      </c>
      <c r="E30" s="12">
        <v>172724.89</v>
      </c>
      <c r="F30" s="11" t="s">
        <v>165</v>
      </c>
    </row>
    <row r="31" spans="1:6" x14ac:dyDescent="0.3">
      <c r="A31" s="11" t="s">
        <v>116</v>
      </c>
      <c r="B31" s="11" t="s">
        <v>117</v>
      </c>
      <c r="C31" s="11" t="s">
        <v>116</v>
      </c>
      <c r="D31" s="12">
        <v>1600</v>
      </c>
      <c r="E31" s="12">
        <v>163974.89000000001</v>
      </c>
      <c r="F31" s="11" t="s">
        <v>165</v>
      </c>
    </row>
    <row r="32" spans="1:6" x14ac:dyDescent="0.3">
      <c r="A32" s="11" t="s">
        <v>114</v>
      </c>
      <c r="B32" s="11" t="s">
        <v>115</v>
      </c>
      <c r="C32" s="11" t="s">
        <v>114</v>
      </c>
      <c r="D32" s="12">
        <v>1600</v>
      </c>
      <c r="E32" s="12">
        <v>162374.89000000001</v>
      </c>
      <c r="F32" s="11" t="s">
        <v>165</v>
      </c>
    </row>
    <row r="33" spans="1:6" x14ac:dyDescent="0.3">
      <c r="A33" s="11" t="s">
        <v>104</v>
      </c>
      <c r="B33" s="11" t="s">
        <v>46</v>
      </c>
      <c r="C33" s="11" t="s">
        <v>104</v>
      </c>
      <c r="D33" s="11">
        <v>100</v>
      </c>
      <c r="E33" s="12">
        <v>160774.89000000001</v>
      </c>
      <c r="F33" s="11" t="s">
        <v>165</v>
      </c>
    </row>
    <row r="34" spans="1:6" x14ac:dyDescent="0.3">
      <c r="A34" s="11" t="s">
        <v>104</v>
      </c>
      <c r="B34" s="11" t="s">
        <v>113</v>
      </c>
      <c r="C34" s="11" t="s">
        <v>104</v>
      </c>
      <c r="D34" s="12">
        <v>1600</v>
      </c>
      <c r="E34" s="12">
        <v>160674.89000000001</v>
      </c>
      <c r="F34" s="11" t="s">
        <v>165</v>
      </c>
    </row>
    <row r="35" spans="1:6" x14ac:dyDescent="0.3">
      <c r="A35" s="11" t="s">
        <v>104</v>
      </c>
      <c r="B35" s="11" t="s">
        <v>112</v>
      </c>
      <c r="C35" s="11" t="s">
        <v>104</v>
      </c>
      <c r="D35" s="12">
        <v>1600</v>
      </c>
      <c r="E35" s="12">
        <v>159074.89000000001</v>
      </c>
      <c r="F35" s="11" t="s">
        <v>165</v>
      </c>
    </row>
    <row r="36" spans="1:6" x14ac:dyDescent="0.3">
      <c r="A36" s="11" t="s">
        <v>104</v>
      </c>
      <c r="B36" s="11" t="s">
        <v>111</v>
      </c>
      <c r="C36" s="11" t="s">
        <v>104</v>
      </c>
      <c r="D36" s="12">
        <v>1600</v>
      </c>
      <c r="E36" s="12">
        <v>157474.89000000001</v>
      </c>
      <c r="F36" s="11" t="s">
        <v>165</v>
      </c>
    </row>
    <row r="37" spans="1:6" x14ac:dyDescent="0.3">
      <c r="A37" s="11" t="s">
        <v>104</v>
      </c>
      <c r="B37" s="11" t="s">
        <v>110</v>
      </c>
      <c r="C37" s="11" t="s">
        <v>104</v>
      </c>
      <c r="D37" s="12">
        <v>1600</v>
      </c>
      <c r="E37" s="12">
        <v>155874.89000000001</v>
      </c>
      <c r="F37" s="11" t="s">
        <v>165</v>
      </c>
    </row>
    <row r="38" spans="1:6" x14ac:dyDescent="0.3">
      <c r="A38" s="11" t="s">
        <v>104</v>
      </c>
      <c r="B38" s="11" t="s">
        <v>109</v>
      </c>
      <c r="C38" s="11" t="s">
        <v>104</v>
      </c>
      <c r="D38" s="12">
        <v>1600</v>
      </c>
      <c r="E38" s="12">
        <v>154274.89000000001</v>
      </c>
      <c r="F38" s="11" t="s">
        <v>165</v>
      </c>
    </row>
    <row r="39" spans="1:6" x14ac:dyDescent="0.3">
      <c r="A39" s="11" t="s">
        <v>104</v>
      </c>
      <c r="B39" s="11" t="s">
        <v>108</v>
      </c>
      <c r="C39" s="11" t="s">
        <v>104</v>
      </c>
      <c r="D39" s="12">
        <v>1600</v>
      </c>
      <c r="E39" s="12">
        <v>152674.89000000001</v>
      </c>
      <c r="F39" s="11" t="s">
        <v>165</v>
      </c>
    </row>
    <row r="40" spans="1:6" x14ac:dyDescent="0.3">
      <c r="A40" s="11" t="s">
        <v>104</v>
      </c>
      <c r="B40" s="11">
        <v>85</v>
      </c>
      <c r="C40" s="11" t="s">
        <v>104</v>
      </c>
      <c r="D40" s="12">
        <v>1600</v>
      </c>
      <c r="E40" s="12">
        <v>151074.89000000001</v>
      </c>
      <c r="F40" s="11" t="s">
        <v>165</v>
      </c>
    </row>
    <row r="41" spans="1:6" x14ac:dyDescent="0.3">
      <c r="A41" s="11" t="s">
        <v>104</v>
      </c>
      <c r="B41" s="11" t="s">
        <v>107</v>
      </c>
      <c r="C41" s="11" t="s">
        <v>104</v>
      </c>
      <c r="D41" s="12">
        <v>1600</v>
      </c>
      <c r="E41" s="12">
        <v>149474.89000000001</v>
      </c>
      <c r="F41" s="11" t="s">
        <v>165</v>
      </c>
    </row>
    <row r="42" spans="1:6" x14ac:dyDescent="0.3">
      <c r="A42" s="11" t="s">
        <v>104</v>
      </c>
      <c r="B42" s="11" t="s">
        <v>106</v>
      </c>
      <c r="C42" s="11" t="s">
        <v>104</v>
      </c>
      <c r="D42" s="12">
        <v>1600</v>
      </c>
      <c r="E42" s="12">
        <v>147874.89000000001</v>
      </c>
      <c r="F42" s="11" t="s">
        <v>165</v>
      </c>
    </row>
    <row r="43" spans="1:6" x14ac:dyDescent="0.3">
      <c r="A43" s="11" t="s">
        <v>104</v>
      </c>
      <c r="B43" s="11" t="s">
        <v>105</v>
      </c>
      <c r="C43" s="11" t="s">
        <v>104</v>
      </c>
      <c r="D43" s="12">
        <v>1600</v>
      </c>
      <c r="E43" s="12">
        <v>146274.89000000001</v>
      </c>
      <c r="F43" s="11" t="s">
        <v>165</v>
      </c>
    </row>
    <row r="44" spans="1:6" x14ac:dyDescent="0.3">
      <c r="A44" s="11" t="s">
        <v>98</v>
      </c>
      <c r="B44" s="11" t="s">
        <v>53</v>
      </c>
      <c r="C44" s="11" t="s">
        <v>98</v>
      </c>
      <c r="D44" s="11">
        <v>-35</v>
      </c>
      <c r="E44" s="12">
        <v>144674.89000000001</v>
      </c>
    </row>
    <row r="45" spans="1:6" x14ac:dyDescent="0.3">
      <c r="A45" s="11" t="s">
        <v>98</v>
      </c>
      <c r="B45" s="11" t="s">
        <v>103</v>
      </c>
      <c r="C45" s="11" t="s">
        <v>98</v>
      </c>
      <c r="D45" s="12">
        <v>1600</v>
      </c>
      <c r="E45" s="12">
        <v>144709.89000000001</v>
      </c>
      <c r="F45" s="11" t="s">
        <v>165</v>
      </c>
    </row>
    <row r="46" spans="1:6" x14ac:dyDescent="0.3">
      <c r="A46" s="11" t="s">
        <v>98</v>
      </c>
      <c r="B46" s="11" t="s">
        <v>102</v>
      </c>
      <c r="C46" s="11" t="s">
        <v>98</v>
      </c>
      <c r="D46" s="11">
        <v>800</v>
      </c>
      <c r="E46" s="12">
        <v>143109.89000000001</v>
      </c>
      <c r="F46" s="11" t="s">
        <v>165</v>
      </c>
    </row>
    <row r="47" spans="1:6" x14ac:dyDescent="0.3">
      <c r="A47" s="11" t="s">
        <v>98</v>
      </c>
      <c r="B47" s="11" t="s">
        <v>101</v>
      </c>
      <c r="C47" s="11" t="s">
        <v>98</v>
      </c>
      <c r="D47" s="12">
        <v>1600</v>
      </c>
      <c r="E47" s="12">
        <v>142309.89000000001</v>
      </c>
      <c r="F47" s="11" t="s">
        <v>165</v>
      </c>
    </row>
    <row r="48" spans="1:6" x14ac:dyDescent="0.3">
      <c r="A48" s="11" t="s">
        <v>98</v>
      </c>
      <c r="B48" s="11" t="s">
        <v>100</v>
      </c>
      <c r="C48" s="11" t="s">
        <v>98</v>
      </c>
      <c r="D48" s="12">
        <v>1600</v>
      </c>
      <c r="E48" s="12">
        <v>140709.89000000001</v>
      </c>
      <c r="F48" s="11" t="s">
        <v>165</v>
      </c>
    </row>
    <row r="49" spans="1:6" x14ac:dyDescent="0.3">
      <c r="A49" s="11" t="s">
        <v>98</v>
      </c>
      <c r="B49" s="11" t="s">
        <v>99</v>
      </c>
      <c r="C49" s="11" t="s">
        <v>98</v>
      </c>
      <c r="D49" s="12">
        <v>1600</v>
      </c>
      <c r="E49" s="12">
        <v>139109.89000000001</v>
      </c>
      <c r="F49" s="11" t="s">
        <v>165</v>
      </c>
    </row>
    <row r="50" spans="1:6" x14ac:dyDescent="0.3">
      <c r="A50" s="11" t="s">
        <v>96</v>
      </c>
      <c r="B50" s="11" t="s">
        <v>97</v>
      </c>
      <c r="C50" s="11" t="s">
        <v>96</v>
      </c>
      <c r="D50" s="12">
        <v>1600</v>
      </c>
      <c r="E50" s="12">
        <v>137509.89000000001</v>
      </c>
      <c r="F50" s="11" t="s">
        <v>165</v>
      </c>
    </row>
    <row r="51" spans="1:6" x14ac:dyDescent="0.3">
      <c r="A51" s="11" t="s">
        <v>93</v>
      </c>
      <c r="B51" s="11" t="s">
        <v>95</v>
      </c>
      <c r="C51" s="11" t="s">
        <v>93</v>
      </c>
      <c r="D51" s="12">
        <v>1600</v>
      </c>
      <c r="E51" s="12">
        <v>135909.89000000001</v>
      </c>
      <c r="F51" s="11" t="s">
        <v>165</v>
      </c>
    </row>
    <row r="52" spans="1:6" x14ac:dyDescent="0.3">
      <c r="A52" s="11" t="s">
        <v>93</v>
      </c>
      <c r="B52" s="11" t="s">
        <v>94</v>
      </c>
      <c r="C52" s="11" t="s">
        <v>93</v>
      </c>
      <c r="D52" s="12">
        <v>1600</v>
      </c>
      <c r="E52" s="12">
        <v>134309.89000000001</v>
      </c>
      <c r="F52" s="11" t="s">
        <v>165</v>
      </c>
    </row>
    <row r="53" spans="1:6" x14ac:dyDescent="0.3">
      <c r="A53" s="11" t="s">
        <v>91</v>
      </c>
      <c r="B53" s="11" t="s">
        <v>92</v>
      </c>
      <c r="C53" s="11" t="s">
        <v>91</v>
      </c>
      <c r="D53" s="12">
        <v>1600</v>
      </c>
      <c r="E53" s="12">
        <v>132709.89000000001</v>
      </c>
      <c r="F53" s="11" t="s">
        <v>165</v>
      </c>
    </row>
    <row r="54" spans="1:6" x14ac:dyDescent="0.3">
      <c r="A54" s="11" t="s">
        <v>89</v>
      </c>
      <c r="B54" s="11" t="s">
        <v>90</v>
      </c>
      <c r="C54" s="11" t="s">
        <v>89</v>
      </c>
      <c r="D54" s="12">
        <v>1600</v>
      </c>
      <c r="E54" s="12">
        <v>131109.89000000001</v>
      </c>
      <c r="F54" s="11" t="s">
        <v>165</v>
      </c>
    </row>
    <row r="55" spans="1:6" x14ac:dyDescent="0.3">
      <c r="A55" s="11" t="s">
        <v>86</v>
      </c>
      <c r="B55" s="11" t="s">
        <v>88</v>
      </c>
      <c r="C55" s="11" t="s">
        <v>87</v>
      </c>
      <c r="D55" s="11">
        <v>-234.05</v>
      </c>
      <c r="E55" s="12">
        <v>129509.89</v>
      </c>
    </row>
    <row r="56" spans="1:6" x14ac:dyDescent="0.3">
      <c r="A56" s="11" t="s">
        <v>86</v>
      </c>
      <c r="B56" s="11" t="s">
        <v>53</v>
      </c>
      <c r="C56" s="11" t="s">
        <v>86</v>
      </c>
      <c r="D56" s="11">
        <v>-791</v>
      </c>
      <c r="E56" s="12">
        <v>129743.94</v>
      </c>
    </row>
    <row r="57" spans="1:6" x14ac:dyDescent="0.3">
      <c r="A57" s="11" t="s">
        <v>86</v>
      </c>
      <c r="B57" s="11" t="s">
        <v>57</v>
      </c>
      <c r="C57" s="11" t="s">
        <v>86</v>
      </c>
      <c r="D57" s="11">
        <v>100</v>
      </c>
      <c r="E57" s="12">
        <v>130534.94</v>
      </c>
      <c r="F57" s="11" t="s">
        <v>165</v>
      </c>
    </row>
    <row r="58" spans="1:6" x14ac:dyDescent="0.3">
      <c r="A58" s="11" t="s">
        <v>83</v>
      </c>
      <c r="B58" s="11" t="s">
        <v>85</v>
      </c>
      <c r="C58" s="11" t="s">
        <v>83</v>
      </c>
      <c r="D58" s="12">
        <v>1600</v>
      </c>
      <c r="E58" s="12">
        <v>130434.94</v>
      </c>
      <c r="F58" s="11" t="s">
        <v>165</v>
      </c>
    </row>
    <row r="59" spans="1:6" x14ac:dyDescent="0.3">
      <c r="A59" s="11" t="s">
        <v>83</v>
      </c>
      <c r="B59" s="11" t="s">
        <v>84</v>
      </c>
      <c r="C59" s="11" t="s">
        <v>83</v>
      </c>
      <c r="D59" s="12">
        <v>1600</v>
      </c>
      <c r="E59" s="12">
        <v>128834.94</v>
      </c>
      <c r="F59" s="11" t="s">
        <v>165</v>
      </c>
    </row>
    <row r="60" spans="1:6" x14ac:dyDescent="0.3">
      <c r="A60" s="11" t="s">
        <v>78</v>
      </c>
      <c r="B60" s="11" t="s">
        <v>82</v>
      </c>
      <c r="C60" s="11" t="s">
        <v>78</v>
      </c>
      <c r="D60" s="12">
        <v>1600</v>
      </c>
      <c r="E60" s="12">
        <v>127234.94</v>
      </c>
      <c r="F60" s="11" t="s">
        <v>165</v>
      </c>
    </row>
    <row r="61" spans="1:6" x14ac:dyDescent="0.3">
      <c r="A61" s="11" t="s">
        <v>78</v>
      </c>
      <c r="B61" s="11" t="s">
        <v>81</v>
      </c>
      <c r="C61" s="11" t="s">
        <v>78</v>
      </c>
      <c r="D61" s="11">
        <v>-196.9</v>
      </c>
      <c r="E61" s="12">
        <v>125634.94</v>
      </c>
    </row>
    <row r="62" spans="1:6" x14ac:dyDescent="0.3">
      <c r="A62" s="11" t="s">
        <v>78</v>
      </c>
      <c r="B62" s="11" t="s">
        <v>80</v>
      </c>
      <c r="C62" s="11" t="s">
        <v>78</v>
      </c>
      <c r="D62" s="12">
        <v>-1500</v>
      </c>
      <c r="E62" s="12">
        <v>125831.84</v>
      </c>
    </row>
    <row r="63" spans="1:6" x14ac:dyDescent="0.3">
      <c r="A63" s="11" t="s">
        <v>78</v>
      </c>
      <c r="B63" s="11" t="s">
        <v>79</v>
      </c>
      <c r="C63" s="11" t="s">
        <v>78</v>
      </c>
      <c r="D63" s="12">
        <v>-1500</v>
      </c>
      <c r="E63" s="12">
        <v>127331.84</v>
      </c>
    </row>
    <row r="64" spans="1:6" x14ac:dyDescent="0.3">
      <c r="A64" s="11" t="s">
        <v>76</v>
      </c>
      <c r="B64" s="11" t="s">
        <v>77</v>
      </c>
      <c r="C64" s="11" t="s">
        <v>76</v>
      </c>
      <c r="D64" s="12">
        <v>1600</v>
      </c>
      <c r="E64" s="12">
        <v>128831.84</v>
      </c>
      <c r="F64" s="11" t="s">
        <v>165</v>
      </c>
    </row>
    <row r="65" spans="1:6" x14ac:dyDescent="0.3">
      <c r="A65" s="11" t="s">
        <v>74</v>
      </c>
      <c r="B65" s="11" t="s">
        <v>75</v>
      </c>
      <c r="C65" s="11" t="s">
        <v>74</v>
      </c>
      <c r="D65" s="12">
        <v>1600</v>
      </c>
      <c r="E65" s="12">
        <v>127231.84</v>
      </c>
      <c r="F65" s="11" t="s">
        <v>165</v>
      </c>
    </row>
    <row r="66" spans="1:6" x14ac:dyDescent="0.3">
      <c r="A66" s="11" t="s">
        <v>70</v>
      </c>
      <c r="B66" s="11" t="s">
        <v>73</v>
      </c>
      <c r="C66" s="11" t="s">
        <v>70</v>
      </c>
      <c r="D66" s="12">
        <v>1600</v>
      </c>
      <c r="E66" s="12">
        <v>125631.84</v>
      </c>
      <c r="F66" s="11" t="s">
        <v>165</v>
      </c>
    </row>
    <row r="67" spans="1:6" x14ac:dyDescent="0.3">
      <c r="A67" s="11" t="s">
        <v>70</v>
      </c>
      <c r="B67" s="11" t="s">
        <v>72</v>
      </c>
      <c r="C67" s="11" t="s">
        <v>70</v>
      </c>
      <c r="D67" s="12">
        <v>1600</v>
      </c>
      <c r="E67" s="12">
        <v>124031.84</v>
      </c>
      <c r="F67" s="11" t="s">
        <v>165</v>
      </c>
    </row>
    <row r="68" spans="1:6" x14ac:dyDescent="0.3">
      <c r="A68" s="11" t="s">
        <v>70</v>
      </c>
      <c r="B68" s="11" t="s">
        <v>71</v>
      </c>
      <c r="C68" s="11" t="s">
        <v>70</v>
      </c>
      <c r="D68" s="12">
        <v>1600</v>
      </c>
      <c r="E68" s="12">
        <v>122431.84</v>
      </c>
      <c r="F68" s="11" t="s">
        <v>165</v>
      </c>
    </row>
    <row r="69" spans="1:6" x14ac:dyDescent="0.3">
      <c r="A69" s="11" t="s">
        <v>68</v>
      </c>
      <c r="B69" s="11" t="s">
        <v>69</v>
      </c>
      <c r="C69" s="11" t="s">
        <v>68</v>
      </c>
      <c r="D69" s="12">
        <v>1600</v>
      </c>
      <c r="E69" s="12">
        <v>120831.84</v>
      </c>
      <c r="F69" s="11" t="s">
        <v>165</v>
      </c>
    </row>
    <row r="70" spans="1:6" x14ac:dyDescent="0.3">
      <c r="A70" s="11" t="s">
        <v>65</v>
      </c>
      <c r="B70" s="11" t="s">
        <v>67</v>
      </c>
      <c r="C70" s="11" t="s">
        <v>65</v>
      </c>
      <c r="D70" s="12">
        <v>1600</v>
      </c>
      <c r="E70" s="12">
        <v>119231.84</v>
      </c>
      <c r="F70" s="11" t="s">
        <v>165</v>
      </c>
    </row>
    <row r="71" spans="1:6" x14ac:dyDescent="0.3">
      <c r="A71" s="11" t="s">
        <v>65</v>
      </c>
      <c r="B71" s="11" t="s">
        <v>66</v>
      </c>
      <c r="C71" s="11" t="s">
        <v>65</v>
      </c>
      <c r="D71" s="12">
        <v>1700</v>
      </c>
      <c r="E71" s="12">
        <v>117631.84</v>
      </c>
      <c r="F71" s="11" t="s">
        <v>165</v>
      </c>
    </row>
    <row r="72" spans="1:6" x14ac:dyDescent="0.3">
      <c r="A72" s="11" t="s">
        <v>63</v>
      </c>
      <c r="B72" s="11" t="s">
        <v>64</v>
      </c>
      <c r="C72" s="11" t="s">
        <v>63</v>
      </c>
      <c r="D72" s="12">
        <v>1600</v>
      </c>
      <c r="E72" s="12">
        <v>115931.84</v>
      </c>
      <c r="F72" s="11" t="s">
        <v>165</v>
      </c>
    </row>
    <row r="73" spans="1:6" x14ac:dyDescent="0.3">
      <c r="A73" s="11" t="s">
        <v>59</v>
      </c>
      <c r="B73" s="11" t="s">
        <v>62</v>
      </c>
      <c r="C73" s="11" t="s">
        <v>59</v>
      </c>
      <c r="D73" s="12">
        <v>-2475</v>
      </c>
      <c r="E73" s="12">
        <v>114331.84</v>
      </c>
    </row>
    <row r="74" spans="1:6" x14ac:dyDescent="0.3">
      <c r="A74" s="11" t="s">
        <v>59</v>
      </c>
      <c r="B74" s="11" t="s">
        <v>61</v>
      </c>
      <c r="C74" s="11" t="s">
        <v>59</v>
      </c>
      <c r="D74" s="12">
        <v>-8500</v>
      </c>
      <c r="E74" s="12">
        <v>116806.84</v>
      </c>
    </row>
    <row r="75" spans="1:6" x14ac:dyDescent="0.3">
      <c r="A75" s="11" t="s">
        <v>59</v>
      </c>
      <c r="B75" s="11" t="s">
        <v>60</v>
      </c>
      <c r="C75" s="11" t="s">
        <v>59</v>
      </c>
      <c r="D75" s="12">
        <v>-2475</v>
      </c>
      <c r="E75" s="12">
        <v>125306.84</v>
      </c>
    </row>
    <row r="76" spans="1:6" x14ac:dyDescent="0.3">
      <c r="A76" s="11" t="s">
        <v>58</v>
      </c>
      <c r="B76" s="11" t="s">
        <v>53</v>
      </c>
      <c r="C76" s="11" t="s">
        <v>58</v>
      </c>
      <c r="D76" s="11">
        <v>-35</v>
      </c>
      <c r="E76" s="12">
        <v>127781.84</v>
      </c>
    </row>
    <row r="77" spans="1:6" x14ac:dyDescent="0.3">
      <c r="A77" s="11" t="s">
        <v>54</v>
      </c>
      <c r="B77" s="11" t="s">
        <v>57</v>
      </c>
      <c r="C77" s="11" t="s">
        <v>54</v>
      </c>
      <c r="D77" s="11">
        <v>400</v>
      </c>
      <c r="E77" s="12">
        <v>127816.84</v>
      </c>
      <c r="F77" s="11" t="s">
        <v>165</v>
      </c>
    </row>
    <row r="78" spans="1:6" x14ac:dyDescent="0.3">
      <c r="A78" s="11" t="s">
        <v>54</v>
      </c>
      <c r="B78" s="11" t="s">
        <v>56</v>
      </c>
      <c r="C78" s="11" t="s">
        <v>54</v>
      </c>
      <c r="D78" s="12">
        <v>1100</v>
      </c>
      <c r="E78" s="12">
        <v>127416.84</v>
      </c>
      <c r="F78" s="11" t="s">
        <v>165</v>
      </c>
    </row>
    <row r="79" spans="1:6" x14ac:dyDescent="0.3">
      <c r="A79" s="11" t="s">
        <v>54</v>
      </c>
      <c r="B79" s="11" t="s">
        <v>55</v>
      </c>
      <c r="C79" s="11" t="s">
        <v>54</v>
      </c>
      <c r="D79" s="12">
        <v>1600</v>
      </c>
      <c r="E79" s="12">
        <v>126316.84</v>
      </c>
      <c r="F79" s="11" t="s">
        <v>165</v>
      </c>
    </row>
    <row r="80" spans="1:6" x14ac:dyDescent="0.3">
      <c r="A80" s="11" t="s">
        <v>52</v>
      </c>
      <c r="B80" s="11" t="s">
        <v>53</v>
      </c>
      <c r="C80" s="11" t="s">
        <v>52</v>
      </c>
      <c r="D80" s="11">
        <v>-37</v>
      </c>
      <c r="E80" s="12">
        <v>124716.84</v>
      </c>
    </row>
    <row r="81" spans="1:6" x14ac:dyDescent="0.3">
      <c r="A81" s="11" t="s">
        <v>50</v>
      </c>
      <c r="B81" s="11" t="s">
        <v>51</v>
      </c>
      <c r="C81" s="11" t="s">
        <v>50</v>
      </c>
      <c r="D81" s="11">
        <v>-583</v>
      </c>
      <c r="E81" s="12">
        <v>124753.84</v>
      </c>
    </row>
    <row r="82" spans="1:6" x14ac:dyDescent="0.3">
      <c r="A82" s="11" t="s">
        <v>48</v>
      </c>
      <c r="B82" s="11" t="s">
        <v>49</v>
      </c>
      <c r="C82" s="11" t="s">
        <v>48</v>
      </c>
      <c r="D82" s="12">
        <v>-1856.25</v>
      </c>
      <c r="E82" s="12">
        <v>125336.84</v>
      </c>
    </row>
    <row r="83" spans="1:6" x14ac:dyDescent="0.3">
      <c r="A83" s="11" t="s">
        <v>45</v>
      </c>
      <c r="B83" s="11" t="s">
        <v>46</v>
      </c>
      <c r="C83" s="11" t="s">
        <v>45</v>
      </c>
      <c r="D83" s="12">
        <v>1000</v>
      </c>
      <c r="E83" s="12">
        <v>127193.09</v>
      </c>
      <c r="F83" s="11" t="s">
        <v>165</v>
      </c>
    </row>
    <row r="84" spans="1:6" x14ac:dyDescent="0.3">
      <c r="A84" s="11" t="s">
        <v>45</v>
      </c>
      <c r="B84" s="11" t="s">
        <v>47</v>
      </c>
      <c r="C84" s="11" t="s">
        <v>45</v>
      </c>
      <c r="D84" s="12">
        <v>-1580.59</v>
      </c>
      <c r="E84" s="12">
        <v>126193.09</v>
      </c>
    </row>
    <row r="85" spans="1:6" x14ac:dyDescent="0.3">
      <c r="A85" s="11" t="s">
        <v>45</v>
      </c>
      <c r="B85" s="11" t="s">
        <v>46</v>
      </c>
      <c r="C85" s="11" t="s">
        <v>45</v>
      </c>
      <c r="D85" s="11">
        <v>500</v>
      </c>
      <c r="E85" s="12">
        <v>127773.68</v>
      </c>
      <c r="F85" s="11" t="s">
        <v>165</v>
      </c>
    </row>
  </sheetData>
  <autoFilter ref="A1:H85" xr:uid="{7F8292A0-C8FB-4FE7-A972-28B661CE2B93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16C24-E5FF-4B28-9702-E173172B07D8}">
  <dimension ref="A1:G85"/>
  <sheetViews>
    <sheetView topLeftCell="A10" workbookViewId="0">
      <selection activeCell="I11" sqref="I11"/>
    </sheetView>
  </sheetViews>
  <sheetFormatPr defaultColWidth="9.109375" defaultRowHeight="14.4" x14ac:dyDescent="0.3"/>
  <cols>
    <col min="1" max="1" width="10.109375" style="5" bestFit="1" customWidth="1"/>
    <col min="2" max="2" width="25.109375" style="5" bestFit="1" customWidth="1"/>
    <col min="3" max="3" width="10.109375" style="5" bestFit="1" customWidth="1"/>
    <col min="4" max="4" width="9.88671875" style="5" bestFit="1" customWidth="1"/>
    <col min="5" max="5" width="10.109375" style="5" bestFit="1" customWidth="1"/>
    <col min="6" max="16384" width="9.109375" style="5"/>
  </cols>
  <sheetData>
    <row r="1" spans="1:7" x14ac:dyDescent="0.3">
      <c r="A1" s="5" t="s">
        <v>161</v>
      </c>
      <c r="B1" s="5" t="s">
        <v>160</v>
      </c>
      <c r="C1" s="5" t="s">
        <v>159</v>
      </c>
      <c r="D1" s="5" t="s">
        <v>158</v>
      </c>
      <c r="E1" s="5" t="s">
        <v>157</v>
      </c>
    </row>
    <row r="2" spans="1:7" x14ac:dyDescent="0.3">
      <c r="A2" s="5" t="s">
        <v>141</v>
      </c>
      <c r="B2" s="5" t="s">
        <v>142</v>
      </c>
      <c r="C2" s="5" t="s">
        <v>141</v>
      </c>
      <c r="D2" s="2">
        <v>-25048</v>
      </c>
      <c r="E2" s="2">
        <v>127481.71</v>
      </c>
    </row>
    <row r="3" spans="1:7" x14ac:dyDescent="0.3">
      <c r="A3" s="5" t="s">
        <v>137</v>
      </c>
      <c r="B3" s="5" t="s">
        <v>138</v>
      </c>
      <c r="C3" s="5" t="s">
        <v>137</v>
      </c>
      <c r="D3" s="2">
        <v>-22500</v>
      </c>
      <c r="E3" s="2">
        <v>153726.21</v>
      </c>
    </row>
    <row r="4" spans="1:7" x14ac:dyDescent="0.3">
      <c r="A4" s="5" t="s">
        <v>59</v>
      </c>
      <c r="B4" s="5" t="s">
        <v>61</v>
      </c>
      <c r="C4" s="5" t="s">
        <v>59</v>
      </c>
      <c r="D4" s="2">
        <v>-8500</v>
      </c>
      <c r="E4" s="2">
        <v>116806.84</v>
      </c>
    </row>
    <row r="5" spans="1:7" x14ac:dyDescent="0.3">
      <c r="A5" s="5" t="s">
        <v>150</v>
      </c>
      <c r="B5" s="5" t="s">
        <v>152</v>
      </c>
      <c r="C5" s="5" t="s">
        <v>150</v>
      </c>
      <c r="D5" s="2">
        <v>-6370</v>
      </c>
      <c r="E5" s="2">
        <v>114868.11</v>
      </c>
    </row>
    <row r="6" spans="1:7" x14ac:dyDescent="0.3">
      <c r="A6" s="5" t="s">
        <v>59</v>
      </c>
      <c r="B6" s="5" t="s">
        <v>62</v>
      </c>
      <c r="C6" s="5" t="s">
        <v>59</v>
      </c>
      <c r="D6" s="2">
        <v>-2475</v>
      </c>
      <c r="E6" s="2">
        <v>114331.84</v>
      </c>
    </row>
    <row r="7" spans="1:7" x14ac:dyDescent="0.3">
      <c r="A7" s="5" t="s">
        <v>59</v>
      </c>
      <c r="B7" s="5" t="s">
        <v>60</v>
      </c>
      <c r="C7" s="5" t="s">
        <v>59</v>
      </c>
      <c r="D7" s="2">
        <v>-2475</v>
      </c>
      <c r="E7" s="2">
        <v>125306.84</v>
      </c>
    </row>
    <row r="8" spans="1:7" x14ac:dyDescent="0.3">
      <c r="A8" s="5" t="s">
        <v>150</v>
      </c>
      <c r="B8" s="5" t="s">
        <v>151</v>
      </c>
      <c r="C8" s="5" t="s">
        <v>150</v>
      </c>
      <c r="D8" s="2">
        <v>-2442.65</v>
      </c>
      <c r="E8" s="2">
        <v>121238.11</v>
      </c>
    </row>
    <row r="9" spans="1:7" x14ac:dyDescent="0.3">
      <c r="A9" s="5" t="s">
        <v>146</v>
      </c>
      <c r="B9" s="5" t="s">
        <v>148</v>
      </c>
      <c r="C9" s="5" t="s">
        <v>146</v>
      </c>
      <c r="D9" s="2">
        <v>-2152</v>
      </c>
      <c r="E9" s="2">
        <v>123721.76</v>
      </c>
    </row>
    <row r="10" spans="1:7" x14ac:dyDescent="0.3">
      <c r="A10" s="5" t="s">
        <v>48</v>
      </c>
      <c r="B10" s="5" t="s">
        <v>49</v>
      </c>
      <c r="C10" s="5" t="s">
        <v>48</v>
      </c>
      <c r="D10" s="2">
        <v>-1856.25</v>
      </c>
      <c r="E10" s="2">
        <v>125336.84</v>
      </c>
    </row>
    <row r="11" spans="1:7" x14ac:dyDescent="0.3">
      <c r="A11" s="5" t="s">
        <v>45</v>
      </c>
      <c r="B11" s="5" t="s">
        <v>47</v>
      </c>
      <c r="C11" s="5" t="s">
        <v>45</v>
      </c>
      <c r="D11" s="2">
        <v>-1580.59</v>
      </c>
      <c r="E11" s="2">
        <v>126193.09</v>
      </c>
    </row>
    <row r="12" spans="1:7" x14ac:dyDescent="0.3">
      <c r="A12" s="5" t="s">
        <v>78</v>
      </c>
      <c r="B12" s="5" t="s">
        <v>80</v>
      </c>
      <c r="C12" s="5" t="s">
        <v>78</v>
      </c>
      <c r="D12" s="2">
        <v>-1500</v>
      </c>
      <c r="E12" s="2">
        <v>125831.84</v>
      </c>
      <c r="G12" s="2">
        <f>D11+D12+D15</f>
        <v>-3871.59</v>
      </c>
    </row>
    <row r="13" spans="1:7" x14ac:dyDescent="0.3">
      <c r="A13" s="5" t="s">
        <v>78</v>
      </c>
      <c r="B13" s="5" t="s">
        <v>79</v>
      </c>
      <c r="C13" s="5" t="s">
        <v>78</v>
      </c>
      <c r="D13" s="2">
        <v>-1500</v>
      </c>
      <c r="E13" s="2">
        <v>127331.84</v>
      </c>
    </row>
    <row r="14" spans="1:7" x14ac:dyDescent="0.3">
      <c r="A14" s="5" t="s">
        <v>137</v>
      </c>
      <c r="B14" s="5" t="s">
        <v>139</v>
      </c>
      <c r="C14" s="5" t="s">
        <v>137</v>
      </c>
      <c r="D14" s="2">
        <v>-1159.5</v>
      </c>
      <c r="E14" s="2">
        <v>152566.71</v>
      </c>
    </row>
    <row r="15" spans="1:7" x14ac:dyDescent="0.3">
      <c r="A15" s="5" t="s">
        <v>86</v>
      </c>
      <c r="B15" s="5" t="s">
        <v>53</v>
      </c>
      <c r="C15" s="5" t="s">
        <v>86</v>
      </c>
      <c r="D15" s="5">
        <v>-791</v>
      </c>
      <c r="E15" s="2">
        <v>129743.94</v>
      </c>
    </row>
    <row r="16" spans="1:7" x14ac:dyDescent="0.3">
      <c r="A16" s="5" t="s">
        <v>155</v>
      </c>
      <c r="B16" s="5" t="s">
        <v>53</v>
      </c>
      <c r="C16" s="5" t="s">
        <v>155</v>
      </c>
      <c r="D16" s="5">
        <v>-787</v>
      </c>
      <c r="E16" s="2">
        <v>115681.11</v>
      </c>
    </row>
    <row r="17" spans="1:5" x14ac:dyDescent="0.3">
      <c r="A17" s="5" t="s">
        <v>136</v>
      </c>
      <c r="B17" s="5" t="s">
        <v>53</v>
      </c>
      <c r="C17" s="5" t="s">
        <v>136</v>
      </c>
      <c r="D17" s="5">
        <v>-785</v>
      </c>
      <c r="E17" s="2">
        <v>176557.89</v>
      </c>
    </row>
    <row r="18" spans="1:5" x14ac:dyDescent="0.3">
      <c r="A18" s="5" t="s">
        <v>125</v>
      </c>
      <c r="B18" s="5" t="s">
        <v>53</v>
      </c>
      <c r="C18" s="5" t="s">
        <v>125</v>
      </c>
      <c r="D18" s="5">
        <v>-785</v>
      </c>
      <c r="E18" s="2">
        <v>175104.89</v>
      </c>
    </row>
    <row r="19" spans="1:5" x14ac:dyDescent="0.3">
      <c r="A19" s="5" t="s">
        <v>130</v>
      </c>
      <c r="B19" s="5" t="s">
        <v>132</v>
      </c>
      <c r="C19" s="5" t="s">
        <v>130</v>
      </c>
      <c r="D19" s="5">
        <v>-710</v>
      </c>
      <c r="E19" s="2">
        <v>177262.57</v>
      </c>
    </row>
    <row r="20" spans="1:5" x14ac:dyDescent="0.3">
      <c r="A20" s="5" t="s">
        <v>141</v>
      </c>
      <c r="B20" s="5" t="s">
        <v>145</v>
      </c>
      <c r="C20" s="5" t="s">
        <v>141</v>
      </c>
      <c r="D20" s="5">
        <v>-688</v>
      </c>
      <c r="E20" s="2">
        <v>126322.76</v>
      </c>
    </row>
    <row r="21" spans="1:5" x14ac:dyDescent="0.3">
      <c r="A21" s="5" t="s">
        <v>50</v>
      </c>
      <c r="B21" s="5" t="s">
        <v>51</v>
      </c>
      <c r="C21" s="5" t="s">
        <v>50</v>
      </c>
      <c r="D21" s="5">
        <v>-583</v>
      </c>
      <c r="E21" s="2">
        <v>124753.84</v>
      </c>
    </row>
    <row r="22" spans="1:5" x14ac:dyDescent="0.3">
      <c r="A22" s="5" t="s">
        <v>146</v>
      </c>
      <c r="B22" s="5" t="s">
        <v>147</v>
      </c>
      <c r="C22" s="5" t="s">
        <v>146</v>
      </c>
      <c r="D22" s="5">
        <v>-449</v>
      </c>
      <c r="E22" s="2">
        <v>125873.76</v>
      </c>
    </row>
    <row r="23" spans="1:5" x14ac:dyDescent="0.3">
      <c r="A23" s="5" t="s">
        <v>136</v>
      </c>
      <c r="B23" s="5" t="s">
        <v>88</v>
      </c>
      <c r="C23" s="5" t="s">
        <v>137</v>
      </c>
      <c r="D23" s="5">
        <v>-331.68</v>
      </c>
      <c r="E23" s="2">
        <v>176226.21</v>
      </c>
    </row>
    <row r="24" spans="1:5" x14ac:dyDescent="0.3">
      <c r="A24" s="5" t="s">
        <v>141</v>
      </c>
      <c r="B24" s="5" t="s">
        <v>143</v>
      </c>
      <c r="C24" s="5" t="s">
        <v>141</v>
      </c>
      <c r="D24" s="5">
        <v>-302.2</v>
      </c>
      <c r="E24" s="2">
        <v>127179.51</v>
      </c>
    </row>
    <row r="25" spans="1:5" x14ac:dyDescent="0.3">
      <c r="A25" s="5" t="s">
        <v>125</v>
      </c>
      <c r="B25" s="5" t="s">
        <v>88</v>
      </c>
      <c r="C25" s="5" t="s">
        <v>126</v>
      </c>
      <c r="D25" s="5">
        <v>-297.32</v>
      </c>
      <c r="E25" s="2">
        <v>174807.57</v>
      </c>
    </row>
    <row r="26" spans="1:5" x14ac:dyDescent="0.3">
      <c r="A26" s="5" t="s">
        <v>155</v>
      </c>
      <c r="B26" s="5" t="s">
        <v>88</v>
      </c>
      <c r="C26" s="5" t="s">
        <v>156</v>
      </c>
      <c r="D26" s="5">
        <v>-251.66</v>
      </c>
      <c r="E26" s="2">
        <v>115429.45</v>
      </c>
    </row>
    <row r="27" spans="1:5" x14ac:dyDescent="0.3">
      <c r="A27" s="5" t="s">
        <v>86</v>
      </c>
      <c r="B27" s="5" t="s">
        <v>88</v>
      </c>
      <c r="C27" s="5" t="s">
        <v>87</v>
      </c>
      <c r="D27" s="5">
        <v>-234.05</v>
      </c>
      <c r="E27" s="2">
        <v>129509.89</v>
      </c>
    </row>
    <row r="28" spans="1:5" x14ac:dyDescent="0.3">
      <c r="A28" s="5" t="s">
        <v>78</v>
      </c>
      <c r="B28" s="5" t="s">
        <v>81</v>
      </c>
      <c r="C28" s="5" t="s">
        <v>78</v>
      </c>
      <c r="D28" s="5">
        <v>-196.9</v>
      </c>
      <c r="E28" s="2">
        <v>125634.94</v>
      </c>
    </row>
    <row r="29" spans="1:5" x14ac:dyDescent="0.3">
      <c r="A29" s="5" t="s">
        <v>141</v>
      </c>
      <c r="B29" s="5" t="s">
        <v>144</v>
      </c>
      <c r="C29" s="5" t="s">
        <v>141</v>
      </c>
      <c r="D29" s="5">
        <v>-168.75</v>
      </c>
      <c r="E29" s="2">
        <v>127010.76</v>
      </c>
    </row>
    <row r="30" spans="1:5" x14ac:dyDescent="0.3">
      <c r="A30" s="5" t="s">
        <v>149</v>
      </c>
      <c r="B30" s="5" t="s">
        <v>53</v>
      </c>
      <c r="C30" s="5" t="s">
        <v>149</v>
      </c>
      <c r="D30" s="5">
        <v>-41</v>
      </c>
      <c r="E30" s="2">
        <v>123680.76</v>
      </c>
    </row>
    <row r="31" spans="1:5" x14ac:dyDescent="0.3">
      <c r="A31" s="5" t="s">
        <v>140</v>
      </c>
      <c r="B31" s="5" t="s">
        <v>53</v>
      </c>
      <c r="C31" s="5" t="s">
        <v>140</v>
      </c>
      <c r="D31" s="5">
        <v>-37</v>
      </c>
      <c r="E31" s="2">
        <v>152529.71</v>
      </c>
    </row>
    <row r="32" spans="1:5" x14ac:dyDescent="0.3">
      <c r="A32" s="5" t="s">
        <v>52</v>
      </c>
      <c r="B32" s="5" t="s">
        <v>53</v>
      </c>
      <c r="C32" s="5" t="s">
        <v>52</v>
      </c>
      <c r="D32" s="5">
        <v>-37</v>
      </c>
      <c r="E32" s="2">
        <v>124716.84</v>
      </c>
    </row>
    <row r="33" spans="1:5" x14ac:dyDescent="0.3">
      <c r="A33" s="5" t="s">
        <v>133</v>
      </c>
      <c r="B33" s="5" t="s">
        <v>53</v>
      </c>
      <c r="C33" s="5" t="s">
        <v>133</v>
      </c>
      <c r="D33" s="5">
        <v>-36</v>
      </c>
      <c r="E33" s="2">
        <v>177226.57</v>
      </c>
    </row>
    <row r="34" spans="1:5" x14ac:dyDescent="0.3">
      <c r="A34" s="5" t="s">
        <v>127</v>
      </c>
      <c r="B34" s="5" t="s">
        <v>53</v>
      </c>
      <c r="C34" s="5" t="s">
        <v>127</v>
      </c>
      <c r="D34" s="5">
        <v>-35</v>
      </c>
      <c r="E34" s="2">
        <v>174772.57</v>
      </c>
    </row>
    <row r="35" spans="1:5" x14ac:dyDescent="0.3">
      <c r="A35" s="5" t="s">
        <v>124</v>
      </c>
      <c r="B35" s="5" t="s">
        <v>53</v>
      </c>
      <c r="C35" s="5" t="s">
        <v>124</v>
      </c>
      <c r="D35" s="5">
        <v>-35</v>
      </c>
      <c r="E35" s="2">
        <v>175889.89</v>
      </c>
    </row>
    <row r="36" spans="1:5" x14ac:dyDescent="0.3">
      <c r="A36" s="5" t="s">
        <v>98</v>
      </c>
      <c r="B36" s="5" t="s">
        <v>53</v>
      </c>
      <c r="C36" s="5" t="s">
        <v>98</v>
      </c>
      <c r="D36" s="5">
        <v>-35</v>
      </c>
      <c r="E36" s="2">
        <v>144674.89000000001</v>
      </c>
    </row>
    <row r="37" spans="1:5" x14ac:dyDescent="0.3">
      <c r="A37" s="5" t="s">
        <v>58</v>
      </c>
      <c r="B37" s="5" t="s">
        <v>53</v>
      </c>
      <c r="C37" s="5" t="s">
        <v>58</v>
      </c>
      <c r="D37" s="5">
        <v>-35</v>
      </c>
      <c r="E37" s="2">
        <v>127781.84</v>
      </c>
    </row>
    <row r="38" spans="1:5" x14ac:dyDescent="0.3">
      <c r="A38" s="5" t="s">
        <v>104</v>
      </c>
      <c r="B38" s="5" t="s">
        <v>46</v>
      </c>
      <c r="C38" s="5" t="s">
        <v>104</v>
      </c>
      <c r="D38" s="5">
        <v>100</v>
      </c>
      <c r="E38" s="2">
        <v>160774.89000000001</v>
      </c>
    </row>
    <row r="39" spans="1:5" x14ac:dyDescent="0.3">
      <c r="A39" s="5" t="s">
        <v>86</v>
      </c>
      <c r="B39" s="5" t="s">
        <v>57</v>
      </c>
      <c r="C39" s="5" t="s">
        <v>86</v>
      </c>
      <c r="D39" s="5">
        <v>100</v>
      </c>
      <c r="E39" s="2">
        <v>130534.94</v>
      </c>
    </row>
    <row r="40" spans="1:5" x14ac:dyDescent="0.3">
      <c r="A40" s="5" t="s">
        <v>134</v>
      </c>
      <c r="B40" s="5" t="s">
        <v>135</v>
      </c>
      <c r="C40" s="5" t="s">
        <v>134</v>
      </c>
      <c r="D40" s="5">
        <v>116.32</v>
      </c>
      <c r="E40" s="2">
        <v>177342.89</v>
      </c>
    </row>
    <row r="41" spans="1:5" x14ac:dyDescent="0.3">
      <c r="A41" s="5" t="s">
        <v>54</v>
      </c>
      <c r="B41" s="5" t="s">
        <v>57</v>
      </c>
      <c r="C41" s="5" t="s">
        <v>54</v>
      </c>
      <c r="D41" s="5">
        <v>400</v>
      </c>
      <c r="E41" s="2">
        <v>127816.84</v>
      </c>
    </row>
    <row r="42" spans="1:5" x14ac:dyDescent="0.3">
      <c r="A42" s="5" t="s">
        <v>45</v>
      </c>
      <c r="B42" s="5" t="s">
        <v>46</v>
      </c>
      <c r="C42" s="5" t="s">
        <v>45</v>
      </c>
      <c r="D42" s="5">
        <v>500</v>
      </c>
      <c r="E42" s="2">
        <v>127773.68</v>
      </c>
    </row>
    <row r="43" spans="1:5" x14ac:dyDescent="0.3">
      <c r="A43" s="5" t="s">
        <v>98</v>
      </c>
      <c r="B43" s="5" t="s">
        <v>102</v>
      </c>
      <c r="C43" s="5" t="s">
        <v>98</v>
      </c>
      <c r="D43" s="5">
        <v>800</v>
      </c>
      <c r="E43" s="2">
        <v>143109.89000000001</v>
      </c>
    </row>
    <row r="44" spans="1:5" x14ac:dyDescent="0.3">
      <c r="A44" s="5" t="s">
        <v>45</v>
      </c>
      <c r="B44" s="5" t="s">
        <v>46</v>
      </c>
      <c r="C44" s="5" t="s">
        <v>45</v>
      </c>
      <c r="D44" s="2">
        <v>1000</v>
      </c>
      <c r="E44" s="2">
        <v>127193.09</v>
      </c>
    </row>
    <row r="45" spans="1:5" x14ac:dyDescent="0.3">
      <c r="A45" s="5" t="s">
        <v>54</v>
      </c>
      <c r="B45" s="5" t="s">
        <v>56</v>
      </c>
      <c r="C45" s="5" t="s">
        <v>54</v>
      </c>
      <c r="D45" s="2">
        <v>1100</v>
      </c>
      <c r="E45" s="2">
        <v>127416.84</v>
      </c>
    </row>
    <row r="46" spans="1:5" x14ac:dyDescent="0.3">
      <c r="A46" s="5" t="s">
        <v>153</v>
      </c>
      <c r="B46" s="5" t="s">
        <v>154</v>
      </c>
      <c r="C46" s="5" t="s">
        <v>153</v>
      </c>
      <c r="D46" s="2">
        <v>1600</v>
      </c>
      <c r="E46" s="2">
        <v>116468.11</v>
      </c>
    </row>
    <row r="47" spans="1:5" x14ac:dyDescent="0.3">
      <c r="A47" s="5" t="s">
        <v>130</v>
      </c>
      <c r="B47" s="5" t="s">
        <v>131</v>
      </c>
      <c r="C47" s="5" t="s">
        <v>130</v>
      </c>
      <c r="D47" s="2">
        <v>1600</v>
      </c>
      <c r="E47" s="2">
        <v>177972.57</v>
      </c>
    </row>
    <row r="48" spans="1:5" x14ac:dyDescent="0.3">
      <c r="A48" s="5" t="s">
        <v>128</v>
      </c>
      <c r="B48" s="5" t="s">
        <v>129</v>
      </c>
      <c r="C48" s="5" t="s">
        <v>128</v>
      </c>
      <c r="D48" s="2">
        <v>1600</v>
      </c>
      <c r="E48" s="2">
        <v>176372.57</v>
      </c>
    </row>
    <row r="49" spans="1:5" x14ac:dyDescent="0.3">
      <c r="A49" s="5" t="s">
        <v>122</v>
      </c>
      <c r="B49" s="5" t="s">
        <v>123</v>
      </c>
      <c r="C49" s="5" t="s">
        <v>122</v>
      </c>
      <c r="D49" s="2">
        <v>1600</v>
      </c>
      <c r="E49" s="2">
        <v>175924.89</v>
      </c>
    </row>
    <row r="50" spans="1:5" x14ac:dyDescent="0.3">
      <c r="A50" s="5" t="s">
        <v>120</v>
      </c>
      <c r="B50" s="5" t="s">
        <v>121</v>
      </c>
      <c r="C50" s="5" t="s">
        <v>120</v>
      </c>
      <c r="D50" s="2">
        <v>1600</v>
      </c>
      <c r="E50" s="2">
        <v>174324.89</v>
      </c>
    </row>
    <row r="51" spans="1:5" x14ac:dyDescent="0.3">
      <c r="A51" s="5" t="s">
        <v>116</v>
      </c>
      <c r="B51" s="5" t="s">
        <v>117</v>
      </c>
      <c r="C51" s="5" t="s">
        <v>116</v>
      </c>
      <c r="D51" s="2">
        <v>1600</v>
      </c>
      <c r="E51" s="2">
        <v>163974.89000000001</v>
      </c>
    </row>
    <row r="52" spans="1:5" x14ac:dyDescent="0.3">
      <c r="A52" s="5" t="s">
        <v>114</v>
      </c>
      <c r="B52" s="5" t="s">
        <v>115</v>
      </c>
      <c r="C52" s="5" t="s">
        <v>114</v>
      </c>
      <c r="D52" s="2">
        <v>1600</v>
      </c>
      <c r="E52" s="2">
        <v>162374.89000000001</v>
      </c>
    </row>
    <row r="53" spans="1:5" x14ac:dyDescent="0.3">
      <c r="A53" s="5" t="s">
        <v>104</v>
      </c>
      <c r="B53" s="5" t="s">
        <v>113</v>
      </c>
      <c r="C53" s="5" t="s">
        <v>104</v>
      </c>
      <c r="D53" s="2">
        <v>1600</v>
      </c>
      <c r="E53" s="2">
        <v>160674.89000000001</v>
      </c>
    </row>
    <row r="54" spans="1:5" x14ac:dyDescent="0.3">
      <c r="A54" s="5" t="s">
        <v>104</v>
      </c>
      <c r="B54" s="5" t="s">
        <v>112</v>
      </c>
      <c r="C54" s="5" t="s">
        <v>104</v>
      </c>
      <c r="D54" s="2">
        <v>1600</v>
      </c>
      <c r="E54" s="2">
        <v>159074.89000000001</v>
      </c>
    </row>
    <row r="55" spans="1:5" x14ac:dyDescent="0.3">
      <c r="A55" s="5" t="s">
        <v>104</v>
      </c>
      <c r="B55" s="5" t="s">
        <v>111</v>
      </c>
      <c r="C55" s="5" t="s">
        <v>104</v>
      </c>
      <c r="D55" s="2">
        <v>1600</v>
      </c>
      <c r="E55" s="2">
        <v>157474.89000000001</v>
      </c>
    </row>
    <row r="56" spans="1:5" x14ac:dyDescent="0.3">
      <c r="A56" s="5" t="s">
        <v>104</v>
      </c>
      <c r="B56" s="5" t="s">
        <v>110</v>
      </c>
      <c r="C56" s="5" t="s">
        <v>104</v>
      </c>
      <c r="D56" s="2">
        <v>1600</v>
      </c>
      <c r="E56" s="2">
        <v>155874.89000000001</v>
      </c>
    </row>
    <row r="57" spans="1:5" x14ac:dyDescent="0.3">
      <c r="A57" s="5" t="s">
        <v>104</v>
      </c>
      <c r="B57" s="5" t="s">
        <v>109</v>
      </c>
      <c r="C57" s="5" t="s">
        <v>104</v>
      </c>
      <c r="D57" s="2">
        <v>1600</v>
      </c>
      <c r="E57" s="2">
        <v>154274.89000000001</v>
      </c>
    </row>
    <row r="58" spans="1:5" x14ac:dyDescent="0.3">
      <c r="A58" s="5" t="s">
        <v>104</v>
      </c>
      <c r="B58" s="5" t="s">
        <v>108</v>
      </c>
      <c r="C58" s="5" t="s">
        <v>104</v>
      </c>
      <c r="D58" s="2">
        <v>1600</v>
      </c>
      <c r="E58" s="2">
        <v>152674.89000000001</v>
      </c>
    </row>
    <row r="59" spans="1:5" x14ac:dyDescent="0.3">
      <c r="A59" s="5" t="s">
        <v>104</v>
      </c>
      <c r="B59" s="5">
        <v>85</v>
      </c>
      <c r="C59" s="5" t="s">
        <v>104</v>
      </c>
      <c r="D59" s="2">
        <v>1600</v>
      </c>
      <c r="E59" s="2">
        <v>151074.89000000001</v>
      </c>
    </row>
    <row r="60" spans="1:5" x14ac:dyDescent="0.3">
      <c r="A60" s="5" t="s">
        <v>104</v>
      </c>
      <c r="B60" s="5" t="s">
        <v>107</v>
      </c>
      <c r="C60" s="5" t="s">
        <v>104</v>
      </c>
      <c r="D60" s="2">
        <v>1600</v>
      </c>
      <c r="E60" s="2">
        <v>149474.89000000001</v>
      </c>
    </row>
    <row r="61" spans="1:5" x14ac:dyDescent="0.3">
      <c r="A61" s="5" t="s">
        <v>104</v>
      </c>
      <c r="B61" s="5" t="s">
        <v>106</v>
      </c>
      <c r="C61" s="5" t="s">
        <v>104</v>
      </c>
      <c r="D61" s="2">
        <v>1600</v>
      </c>
      <c r="E61" s="2">
        <v>147874.89000000001</v>
      </c>
    </row>
    <row r="62" spans="1:5" x14ac:dyDescent="0.3">
      <c r="A62" s="5" t="s">
        <v>104</v>
      </c>
      <c r="B62" s="5" t="s">
        <v>105</v>
      </c>
      <c r="C62" s="5" t="s">
        <v>104</v>
      </c>
      <c r="D62" s="2">
        <v>1600</v>
      </c>
      <c r="E62" s="2">
        <v>146274.89000000001</v>
      </c>
    </row>
    <row r="63" spans="1:5" x14ac:dyDescent="0.3">
      <c r="A63" s="5" t="s">
        <v>98</v>
      </c>
      <c r="B63" s="5" t="s">
        <v>103</v>
      </c>
      <c r="C63" s="5" t="s">
        <v>98</v>
      </c>
      <c r="D63" s="2">
        <v>1600</v>
      </c>
      <c r="E63" s="2">
        <v>144709.89000000001</v>
      </c>
    </row>
    <row r="64" spans="1:5" x14ac:dyDescent="0.3">
      <c r="A64" s="5" t="s">
        <v>98</v>
      </c>
      <c r="B64" s="5" t="s">
        <v>101</v>
      </c>
      <c r="C64" s="5" t="s">
        <v>98</v>
      </c>
      <c r="D64" s="2">
        <v>1600</v>
      </c>
      <c r="E64" s="2">
        <v>142309.89000000001</v>
      </c>
    </row>
    <row r="65" spans="1:5" x14ac:dyDescent="0.3">
      <c r="A65" s="5" t="s">
        <v>98</v>
      </c>
      <c r="B65" s="5" t="s">
        <v>100</v>
      </c>
      <c r="C65" s="5" t="s">
        <v>98</v>
      </c>
      <c r="D65" s="2">
        <v>1600</v>
      </c>
      <c r="E65" s="2">
        <v>140709.89000000001</v>
      </c>
    </row>
    <row r="66" spans="1:5" x14ac:dyDescent="0.3">
      <c r="A66" s="5" t="s">
        <v>98</v>
      </c>
      <c r="B66" s="5" t="s">
        <v>99</v>
      </c>
      <c r="C66" s="5" t="s">
        <v>98</v>
      </c>
      <c r="D66" s="2">
        <v>1600</v>
      </c>
      <c r="E66" s="2">
        <v>139109.89000000001</v>
      </c>
    </row>
    <row r="67" spans="1:5" x14ac:dyDescent="0.3">
      <c r="A67" s="5" t="s">
        <v>96</v>
      </c>
      <c r="B67" s="5" t="s">
        <v>97</v>
      </c>
      <c r="C67" s="5" t="s">
        <v>96</v>
      </c>
      <c r="D67" s="2">
        <v>1600</v>
      </c>
      <c r="E67" s="2">
        <v>137509.89000000001</v>
      </c>
    </row>
    <row r="68" spans="1:5" x14ac:dyDescent="0.3">
      <c r="A68" s="5" t="s">
        <v>93</v>
      </c>
      <c r="B68" s="5" t="s">
        <v>95</v>
      </c>
      <c r="C68" s="5" t="s">
        <v>93</v>
      </c>
      <c r="D68" s="2">
        <v>1600</v>
      </c>
      <c r="E68" s="2">
        <v>135909.89000000001</v>
      </c>
    </row>
    <row r="69" spans="1:5" x14ac:dyDescent="0.3">
      <c r="A69" s="5" t="s">
        <v>93</v>
      </c>
      <c r="B69" s="5" t="s">
        <v>94</v>
      </c>
      <c r="C69" s="5" t="s">
        <v>93</v>
      </c>
      <c r="D69" s="2">
        <v>1600</v>
      </c>
      <c r="E69" s="2">
        <v>134309.89000000001</v>
      </c>
    </row>
    <row r="70" spans="1:5" x14ac:dyDescent="0.3">
      <c r="A70" s="5" t="s">
        <v>91</v>
      </c>
      <c r="B70" s="5" t="s">
        <v>92</v>
      </c>
      <c r="C70" s="5" t="s">
        <v>91</v>
      </c>
      <c r="D70" s="2">
        <v>1600</v>
      </c>
      <c r="E70" s="2">
        <v>132709.89000000001</v>
      </c>
    </row>
    <row r="71" spans="1:5" x14ac:dyDescent="0.3">
      <c r="A71" s="5" t="s">
        <v>89</v>
      </c>
      <c r="B71" s="5" t="s">
        <v>90</v>
      </c>
      <c r="C71" s="5" t="s">
        <v>89</v>
      </c>
      <c r="D71" s="2">
        <v>1600</v>
      </c>
      <c r="E71" s="2">
        <v>131109.89000000001</v>
      </c>
    </row>
    <row r="72" spans="1:5" x14ac:dyDescent="0.3">
      <c r="A72" s="5" t="s">
        <v>83</v>
      </c>
      <c r="B72" s="5" t="s">
        <v>85</v>
      </c>
      <c r="C72" s="5" t="s">
        <v>83</v>
      </c>
      <c r="D72" s="2">
        <v>1600</v>
      </c>
      <c r="E72" s="2">
        <v>130434.94</v>
      </c>
    </row>
    <row r="73" spans="1:5" x14ac:dyDescent="0.3">
      <c r="A73" s="5" t="s">
        <v>83</v>
      </c>
      <c r="B73" s="5" t="s">
        <v>84</v>
      </c>
      <c r="C73" s="5" t="s">
        <v>83</v>
      </c>
      <c r="D73" s="2">
        <v>1600</v>
      </c>
      <c r="E73" s="2">
        <v>128834.94</v>
      </c>
    </row>
    <row r="74" spans="1:5" x14ac:dyDescent="0.3">
      <c r="A74" s="5" t="s">
        <v>78</v>
      </c>
      <c r="B74" s="5" t="s">
        <v>82</v>
      </c>
      <c r="C74" s="5" t="s">
        <v>78</v>
      </c>
      <c r="D74" s="2">
        <v>1600</v>
      </c>
      <c r="E74" s="2">
        <v>127234.94</v>
      </c>
    </row>
    <row r="75" spans="1:5" x14ac:dyDescent="0.3">
      <c r="A75" s="5" t="s">
        <v>76</v>
      </c>
      <c r="B75" s="5" t="s">
        <v>77</v>
      </c>
      <c r="C75" s="5" t="s">
        <v>76</v>
      </c>
      <c r="D75" s="2">
        <v>1600</v>
      </c>
      <c r="E75" s="2">
        <v>128831.84</v>
      </c>
    </row>
    <row r="76" spans="1:5" x14ac:dyDescent="0.3">
      <c r="A76" s="5" t="s">
        <v>74</v>
      </c>
      <c r="B76" s="5" t="s">
        <v>75</v>
      </c>
      <c r="C76" s="5" t="s">
        <v>74</v>
      </c>
      <c r="D76" s="2">
        <v>1600</v>
      </c>
      <c r="E76" s="2">
        <v>127231.84</v>
      </c>
    </row>
    <row r="77" spans="1:5" x14ac:dyDescent="0.3">
      <c r="A77" s="5" t="s">
        <v>70</v>
      </c>
      <c r="B77" s="5" t="s">
        <v>73</v>
      </c>
      <c r="C77" s="5" t="s">
        <v>70</v>
      </c>
      <c r="D77" s="2">
        <v>1600</v>
      </c>
      <c r="E77" s="2">
        <v>125631.84</v>
      </c>
    </row>
    <row r="78" spans="1:5" x14ac:dyDescent="0.3">
      <c r="A78" s="5" t="s">
        <v>70</v>
      </c>
      <c r="B78" s="5" t="s">
        <v>72</v>
      </c>
      <c r="C78" s="5" t="s">
        <v>70</v>
      </c>
      <c r="D78" s="2">
        <v>1600</v>
      </c>
      <c r="E78" s="2">
        <v>124031.84</v>
      </c>
    </row>
    <row r="79" spans="1:5" x14ac:dyDescent="0.3">
      <c r="A79" s="5" t="s">
        <v>70</v>
      </c>
      <c r="B79" s="5" t="s">
        <v>71</v>
      </c>
      <c r="C79" s="5" t="s">
        <v>70</v>
      </c>
      <c r="D79" s="2">
        <v>1600</v>
      </c>
      <c r="E79" s="2">
        <v>122431.84</v>
      </c>
    </row>
    <row r="80" spans="1:5" x14ac:dyDescent="0.3">
      <c r="A80" s="5" t="s">
        <v>68</v>
      </c>
      <c r="B80" s="5" t="s">
        <v>69</v>
      </c>
      <c r="C80" s="5" t="s">
        <v>68</v>
      </c>
      <c r="D80" s="2">
        <v>1600</v>
      </c>
      <c r="E80" s="2">
        <v>120831.84</v>
      </c>
    </row>
    <row r="81" spans="1:5" x14ac:dyDescent="0.3">
      <c r="A81" s="5" t="s">
        <v>65</v>
      </c>
      <c r="B81" s="5" t="s">
        <v>67</v>
      </c>
      <c r="C81" s="5" t="s">
        <v>65</v>
      </c>
      <c r="D81" s="2">
        <v>1600</v>
      </c>
      <c r="E81" s="2">
        <v>119231.84</v>
      </c>
    </row>
    <row r="82" spans="1:5" x14ac:dyDescent="0.3">
      <c r="A82" s="5" t="s">
        <v>63</v>
      </c>
      <c r="B82" s="5" t="s">
        <v>64</v>
      </c>
      <c r="C82" s="5" t="s">
        <v>63</v>
      </c>
      <c r="D82" s="2">
        <v>1600</v>
      </c>
      <c r="E82" s="2">
        <v>115931.84</v>
      </c>
    </row>
    <row r="83" spans="1:5" x14ac:dyDescent="0.3">
      <c r="A83" s="5" t="s">
        <v>54</v>
      </c>
      <c r="B83" s="5" t="s">
        <v>55</v>
      </c>
      <c r="C83" s="5" t="s">
        <v>54</v>
      </c>
      <c r="D83" s="2">
        <v>1600</v>
      </c>
      <c r="E83" s="2">
        <v>126316.84</v>
      </c>
    </row>
    <row r="84" spans="1:5" x14ac:dyDescent="0.3">
      <c r="A84" s="5" t="s">
        <v>65</v>
      </c>
      <c r="B84" s="5" t="s">
        <v>66</v>
      </c>
      <c r="C84" s="5" t="s">
        <v>65</v>
      </c>
      <c r="D84" s="2">
        <v>1700</v>
      </c>
      <c r="E84" s="2">
        <v>117631.84</v>
      </c>
    </row>
    <row r="85" spans="1:5" x14ac:dyDescent="0.3">
      <c r="A85" s="5" t="s">
        <v>118</v>
      </c>
      <c r="B85" s="5" t="s">
        <v>119</v>
      </c>
      <c r="C85" s="5" t="s">
        <v>118</v>
      </c>
      <c r="D85" s="2">
        <v>8750</v>
      </c>
      <c r="E85" s="2">
        <v>172724.89</v>
      </c>
    </row>
  </sheetData>
  <autoFilter ref="A1:E85" xr:uid="{00AC279D-D350-42DC-BF6E-9FE4BEE299F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Eksporter_posteringer_til_CSV-2</vt:lpstr>
      <vt:lpstr>Budgetoplæg 2021</vt:lpstr>
      <vt:lpstr>Årsregnskab 2020</vt:lpstr>
      <vt:lpstr>kontingenter 2020</vt:lpstr>
      <vt:lpstr>udtog 31-12-2019 til 01-01-2021</vt:lpstr>
      <vt:lpstr>udtog 01-01-2020 til 31-12-2020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anjat</dc:creator>
  <cp:lastModifiedBy>JCKAAS</cp:lastModifiedBy>
  <dcterms:created xsi:type="dcterms:W3CDTF">2019-01-09T11:44:45Z</dcterms:created>
  <dcterms:modified xsi:type="dcterms:W3CDTF">2021-03-26T13:46:59Z</dcterms:modified>
</cp:coreProperties>
</file>